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wybieralne'!$A$1:$J$39</definedName>
    <definedName name="_xlnm.Print_Area" localSheetId="0">'roczna'!$A$1:$M$55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<sst xmlns="http://schemas.openxmlformats.org/spreadsheetml/2006/main" count="524" uniqueCount="144">
  <si>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</si>
  <si>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</si>
  <si>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</si>
  <si>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</si>
  <si>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</si>
  <si>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</si>
  <si>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</si>
  <si>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</si>
  <si>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</si>
  <si>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</si>
  <si>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</si>
  <si>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</si>
  <si>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</si>
  <si>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</si>
  <si>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</si>
  <si>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</si>
  <si>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</si>
  <si>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</si>
  <si>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</si>
  <si>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</si>
  <si>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</si>
  <si>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</si>
  <si>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</si>
  <si>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</si>
  <si>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</si>
  <si>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</si>
  <si>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</si>
  <si>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</si>
  <si>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</si>
  <si>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</si>
  <si>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</si>
  <si>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</si>
  <si>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</si>
  <si>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</si>
  <si>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</si>
  <si>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</si>
  <si>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</si>
  <si>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</si>
  <si>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</si>
  <si>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</si>
  <si>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</si>
  <si>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</si>
  <si>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</si>
  <si>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</si>
  <si>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</si>
  <si>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</si>
  <si>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</si>
  <si>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</si>
  <si>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</si>
  <si>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</si>
  <si>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</si>
  <si>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</si>
  <si>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</si>
  <si>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</si>
  <si>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</si>
  <si>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</si>
  <si>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</si>
  <si>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</si>
  <si>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</si>
  <si>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</si>
  <si>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</si>
  <si>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</si>
  <si>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</si>
  <si>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</si>
  <si>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</si>
  <si>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</si>
  <si>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</si>
  <si>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ogólnoakademicki</t>
  </si>
  <si>
    <t>drugi</t>
  </si>
  <si>
    <t>ćwicz.</t>
  </si>
  <si>
    <t>E</t>
  </si>
  <si>
    <t>Z</t>
  </si>
  <si>
    <t>I, II</t>
  </si>
  <si>
    <t>I,II</t>
  </si>
  <si>
    <t>Seminarium magisterskie</t>
  </si>
  <si>
    <t>Moduł wybieralny*</t>
  </si>
  <si>
    <t xml:space="preserve">Przedmioty wybieralne  </t>
  </si>
  <si>
    <t>ZP</t>
  </si>
  <si>
    <t>ZW</t>
  </si>
  <si>
    <t>niestacjonarne</t>
  </si>
  <si>
    <t>Moduł wybieralny w języku obcym*</t>
  </si>
  <si>
    <t xml:space="preserve">W ciągu całego toku studiów student musi zaliczyć 1 moduł wybieralny w formie wykładu monograficznego w języku obcym </t>
  </si>
  <si>
    <t>►</t>
  </si>
  <si>
    <t>zdać egzamin magisterski</t>
  </si>
  <si>
    <t>odbyć obowiązkowe szkolenie  BHP</t>
  </si>
  <si>
    <t>zaliczyć 2 lata studiów zgodnie z powyższym programem zajęć</t>
  </si>
  <si>
    <t xml:space="preserve">Plan studiów zatwierdzony przez Rade Wydziału Prawa i Administracji    </t>
  </si>
  <si>
    <t>Wykłady monograficzne do wyboru w języku obcym</t>
  </si>
  <si>
    <t xml:space="preserve">Przedmioty wybieralne </t>
  </si>
  <si>
    <t>Zasady wykładni i stosowania prawa</t>
  </si>
  <si>
    <t>Rok</t>
  </si>
  <si>
    <t xml:space="preserve">Seminarium </t>
  </si>
  <si>
    <t>Aby uzyskać tytuł magistra należy:</t>
  </si>
  <si>
    <t>Wykłady monograficzne do wyboru w języku polskim- rok I</t>
  </si>
  <si>
    <t>Prawo medyczne</t>
  </si>
  <si>
    <t>Organizacja ochrony zdrowia</t>
  </si>
  <si>
    <t>Konstytucyjne podstawy ochrony zdrowia</t>
  </si>
  <si>
    <t>Medyczne prawo cywilne</t>
  </si>
  <si>
    <t>Etyka zawodów medycznych</t>
  </si>
  <si>
    <t>Ochrona danych medycznych</t>
  </si>
  <si>
    <t>Administracja opieki zdrowotnej</t>
  </si>
  <si>
    <t>Medyczne prawo karne</t>
  </si>
  <si>
    <t>Podstawy medycyny sądowej i psychiatrii sądowej</t>
  </si>
  <si>
    <t>Prawo farmaceutyczne i wyrobów medycznych</t>
  </si>
  <si>
    <t>System ubezpieczenia zdrowotnego</t>
  </si>
  <si>
    <t>Prawo pracy pracowników medycznych</t>
  </si>
  <si>
    <t>Postępowanie administracyjne w opiece zdrowotnej</t>
  </si>
  <si>
    <t>Kontraktowanie świadczeń zdrowotnych</t>
  </si>
  <si>
    <t>Samorządy zawodów medycznych</t>
  </si>
  <si>
    <t>Postępowanie karne z udziałem pracowników medycznych</t>
  </si>
  <si>
    <t>Postępowania cywilne z udziałem podmiotów leczniczych</t>
  </si>
  <si>
    <t>Odpowiedzialność zawodowa pracowników medycznych</t>
  </si>
  <si>
    <t>*Na I roku studiów student musi uzyskać 12 punktów ECTS w ramach modułów wybieralnych</t>
  </si>
  <si>
    <t>*Na II roku studiów student musi uzyskać 13 punktów ECTS w ramach modułów wybieralnych</t>
  </si>
  <si>
    <t>Podstawy anatomii</t>
  </si>
  <si>
    <t>Zasady tworzenia prawa</t>
  </si>
  <si>
    <t>Prawo medyczne w ujęciu historycznym</t>
  </si>
  <si>
    <t>Ekonomiczne aspekty w działalności leczniczej</t>
  </si>
  <si>
    <t>Filozofia medycyny</t>
  </si>
  <si>
    <t>Socjologia medycyny</t>
  </si>
  <si>
    <t>Prawo organizacji społecznych</t>
  </si>
  <si>
    <t>Prawo rodzinne i opiekuńcze w opiece zdrowotnej</t>
  </si>
  <si>
    <t>Komunikacja interpersonalna</t>
  </si>
  <si>
    <t>Psychologia kliniczna</t>
  </si>
  <si>
    <t>Elementy postępowania sądowoadministracyjnego</t>
  </si>
  <si>
    <t>Prawo zamówień publicznych</t>
  </si>
  <si>
    <t>Postępowanie przed wojewódzkimi komisjami ds. zdarzeń medycznych</t>
  </si>
  <si>
    <t>Zarządzanie kadrami medycznymi</t>
  </si>
  <si>
    <t>Ochrona własności intelektualnej</t>
  </si>
  <si>
    <t>Prawo pomocy społecznej</t>
  </si>
  <si>
    <t>Prawo handlowe w opiece zdrowotnej</t>
  </si>
  <si>
    <t>Prawo ubezpieczeń gospodarczych</t>
  </si>
  <si>
    <t>Free movement of workers in the healthcare sector</t>
  </si>
  <si>
    <t>The aspects of healthcare law in ECHP and jurisprudence of ECtHR</t>
  </si>
  <si>
    <t>The issue of preventive measures in treatment of the perpetrators of prohibited act</t>
  </si>
  <si>
    <t>Anti- discrimination Law in Health Service- a summary of the lecture</t>
  </si>
  <si>
    <t>The role of experts in diagnostic process under the criminal procedure</t>
  </si>
  <si>
    <t>Wykłady monograficzne do wyboru w języku polskim- rok II</t>
  </si>
  <si>
    <t>odbyć obowiązkowe szkolenie  z zakresu prawa autorskiego oraz ochrony własności intelektualnej</t>
  </si>
  <si>
    <t>2017/2018</t>
  </si>
  <si>
    <t>Prawa pacjenta</t>
  </si>
  <si>
    <t xml:space="preserve"> ** w suplemencie do dyplomu punkty ulegają rozbiciu: egzamin magisterski- 10 ECTS, praca magisterska-  6 ECTS</t>
  </si>
  <si>
    <t>Egzamin magisterski i obrona pracy magisterskiej**</t>
  </si>
  <si>
    <t>w dniu 21.04.2017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</si>
</sst>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33" borderId="10" xfId="6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1" borderId="10" xfId="60" applyNumberFormat="1" applyFont="1" applyFill="1" applyBorder="1" applyAlignment="1" applyProtection="1">
      <alignment wrapText="1"/>
      <protection/>
    </xf>
    <xf numFmtId="0" fontId="25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24" fillId="42" borderId="10" xfId="52" applyFont="1" applyFill="1" applyBorder="1" applyAlignment="1" applyProtection="1">
      <alignment horizontal="left" vertical="center" indent="1"/>
      <protection locked="0"/>
    </xf>
    <xf numFmtId="0" fontId="9" fillId="43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60" applyNumberFormat="1" applyFont="1" applyFill="1" applyBorder="1" applyAlignment="1" applyProtection="1">
      <alignment horizontal="left" wrapText="1"/>
      <protection/>
    </xf>
    <xf numFmtId="0" fontId="0" fillId="44" borderId="0" xfId="0" applyFill="1" applyAlignment="1">
      <alignment/>
    </xf>
    <xf numFmtId="0" fontId="0" fillId="44" borderId="16" xfId="0" applyFill="1" applyBorder="1" applyAlignment="1">
      <alignment/>
    </xf>
    <xf numFmtId="0" fontId="0" fillId="44" borderId="16" xfId="0" applyFill="1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22" fillId="33" borderId="10" xfId="52" applyFont="1" applyFill="1" applyBorder="1" applyAlignment="1" applyProtection="1">
      <alignment horizontal="left" vertical="center" wrapText="1" indent="1"/>
      <protection locked="0"/>
    </xf>
    <xf numFmtId="0" fontId="0" fillId="44" borderId="0" xfId="0" applyFill="1" applyBorder="1" applyAlignment="1">
      <alignment/>
    </xf>
    <xf numFmtId="0" fontId="24" fillId="35" borderId="10" xfId="52" applyFont="1" applyFill="1" applyBorder="1" applyAlignment="1" applyProtection="1">
      <alignment horizontal="left" vertical="center" wrapText="1" indent="1"/>
      <protection locked="0"/>
    </xf>
    <xf numFmtId="0" fontId="24" fillId="42" borderId="10" xfId="52" applyFont="1" applyFill="1" applyBorder="1" applyAlignment="1" applyProtection="1">
      <alignment horizontal="left" vertical="center" wrapText="1" indent="1"/>
      <protection locked="0"/>
    </xf>
    <xf numFmtId="0" fontId="24" fillId="33" borderId="10" xfId="6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60" applyNumberFormat="1" applyFont="1" applyFill="1" applyBorder="1" applyAlignment="1" applyProtection="1">
      <alignment wrapText="1"/>
      <protection/>
    </xf>
    <xf numFmtId="0" fontId="25" fillId="0" borderId="0" xfId="44" applyFont="1" applyFill="1" applyBorder="1" applyAlignment="1" applyProtection="1">
      <alignment horizontal="center" vertical="center"/>
      <protection locked="0"/>
    </xf>
    <xf numFmtId="0" fontId="9" fillId="44" borderId="0" xfId="52" applyFont="1" applyFill="1" applyBorder="1" applyAlignment="1" applyProtection="1">
      <alignment horizontal="center" vertical="center"/>
      <protection locked="0"/>
    </xf>
    <xf numFmtId="0" fontId="0" fillId="44" borderId="18" xfId="0" applyFill="1" applyBorder="1" applyAlignment="1">
      <alignment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9" fillId="38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left" vertical="center" wrapText="1" inden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37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0" fillId="44" borderId="17" xfId="0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7" xfId="0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locked="0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5" fillId="40" borderId="17" xfId="0" applyFont="1" applyFill="1" applyBorder="1" applyAlignment="1" applyProtection="1">
      <alignment horizontal="center" vertical="center"/>
      <protection locked="0"/>
    </xf>
    <xf numFmtId="0" fontId="15" fillId="40" borderId="16" xfId="0" applyFont="1" applyFill="1" applyBorder="1" applyAlignment="1" applyProtection="1">
      <alignment horizontal="center" vertical="center"/>
      <protection locked="0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7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17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17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="90" zoomScaleNormal="90" zoomScaleSheetLayoutView="30" zoomScalePageLayoutView="0" workbookViewId="0" topLeftCell="A1">
      <selection activeCell="A4" sqref="A4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3.3984375" style="0" customWidth="1"/>
    <col min="13" max="13" width="2.8984375" style="10" customWidth="1"/>
    <col min="14" max="14" width="18.0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3" t="s">
        <v>94</v>
      </c>
      <c r="F2" s="133"/>
      <c r="G2" s="133"/>
      <c r="H2" s="133"/>
      <c r="I2" s="133"/>
      <c r="J2" s="133"/>
      <c r="K2" s="133"/>
      <c r="L2" s="1"/>
      <c r="M2" s="25"/>
    </row>
    <row r="3" spans="1:14" ht="18">
      <c r="A3" s="10"/>
      <c r="B3" s="10"/>
      <c r="C3" s="3"/>
      <c r="D3" s="11" t="s">
        <v>29</v>
      </c>
      <c r="E3" s="134" t="s">
        <v>67</v>
      </c>
      <c r="F3" s="134"/>
      <c r="G3" s="134"/>
      <c r="H3" s="134"/>
      <c r="I3" s="134"/>
      <c r="J3" s="134"/>
      <c r="K3" s="134"/>
      <c r="L3" s="3"/>
      <c r="M3" s="25"/>
      <c r="N3" s="9"/>
    </row>
    <row r="4" spans="1:14" ht="18">
      <c r="A4" s="10"/>
      <c r="B4" s="10"/>
      <c r="C4" s="3"/>
      <c r="D4" s="11" t="s">
        <v>16</v>
      </c>
      <c r="E4" s="134" t="s">
        <v>68</v>
      </c>
      <c r="F4" s="134"/>
      <c r="G4" s="134"/>
      <c r="H4" s="134"/>
      <c r="I4" s="134"/>
      <c r="J4" s="134"/>
      <c r="K4" s="134"/>
      <c r="L4" s="3"/>
      <c r="M4" s="25"/>
      <c r="N4" s="9"/>
    </row>
    <row r="5" spans="1:14" ht="18">
      <c r="A5" s="10"/>
      <c r="B5" s="10"/>
      <c r="C5" s="3"/>
      <c r="D5" s="11" t="s">
        <v>17</v>
      </c>
      <c r="E5" s="134" t="s">
        <v>79</v>
      </c>
      <c r="F5" s="134"/>
      <c r="G5" s="134"/>
      <c r="H5" s="134"/>
      <c r="I5" s="134"/>
      <c r="J5" s="134"/>
      <c r="K5" s="134"/>
      <c r="L5" s="3"/>
      <c r="M5" s="25"/>
      <c r="N5" s="9"/>
    </row>
    <row r="6" spans="1:14" ht="24.75" customHeight="1">
      <c r="A6" s="10"/>
      <c r="B6" s="10"/>
      <c r="C6" s="3"/>
      <c r="D6" s="11" t="s">
        <v>19</v>
      </c>
      <c r="E6" s="135" t="s">
        <v>139</v>
      </c>
      <c r="F6" s="135"/>
      <c r="G6" s="135"/>
      <c r="H6" s="135"/>
      <c r="I6" s="135"/>
      <c r="J6" s="135"/>
      <c r="K6" s="135"/>
      <c r="L6" s="3"/>
      <c r="M6" s="26"/>
      <c r="N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59" t="s">
        <v>56</v>
      </c>
      <c r="P7" s="159"/>
      <c r="Q7" s="28"/>
    </row>
    <row r="8" spans="2:17" ht="21" customHeight="1">
      <c r="B8" s="160" t="s">
        <v>14</v>
      </c>
      <c r="C8" s="160" t="s">
        <v>0</v>
      </c>
      <c r="D8" s="161" t="s">
        <v>1</v>
      </c>
      <c r="E8" s="153" t="s">
        <v>2</v>
      </c>
      <c r="F8" s="153"/>
      <c r="G8" s="153"/>
      <c r="H8" s="153"/>
      <c r="I8" s="153"/>
      <c r="J8" s="153"/>
      <c r="K8" s="153"/>
      <c r="L8" s="162" t="s">
        <v>46</v>
      </c>
      <c r="M8" s="76"/>
      <c r="N8" s="150" t="s">
        <v>62</v>
      </c>
      <c r="O8" s="136" t="s">
        <v>21</v>
      </c>
      <c r="P8" s="136"/>
      <c r="Q8" s="136"/>
    </row>
    <row r="9" spans="2:17" ht="20.25" customHeight="1">
      <c r="B9" s="160"/>
      <c r="C9" s="160"/>
      <c r="D9" s="161"/>
      <c r="E9" s="152" t="s">
        <v>3</v>
      </c>
      <c r="F9" s="153" t="s">
        <v>4</v>
      </c>
      <c r="G9" s="153"/>
      <c r="H9" s="153"/>
      <c r="I9" s="153"/>
      <c r="J9" s="153" t="s">
        <v>5</v>
      </c>
      <c r="K9" s="152" t="s">
        <v>6</v>
      </c>
      <c r="L9" s="162"/>
      <c r="M9" s="77"/>
      <c r="N9" s="150"/>
      <c r="O9" s="149" t="s">
        <v>15</v>
      </c>
      <c r="P9" s="149" t="s">
        <v>43</v>
      </c>
      <c r="Q9" s="142" t="s">
        <v>66</v>
      </c>
    </row>
    <row r="10" spans="2:17" ht="29.25" customHeight="1">
      <c r="B10" s="160"/>
      <c r="C10" s="160"/>
      <c r="D10" s="161"/>
      <c r="E10" s="152"/>
      <c r="F10" s="32" t="s">
        <v>7</v>
      </c>
      <c r="G10" s="32" t="s">
        <v>69</v>
      </c>
      <c r="H10" s="32" t="s">
        <v>58</v>
      </c>
      <c r="I10" s="32" t="s">
        <v>8</v>
      </c>
      <c r="J10" s="153"/>
      <c r="K10" s="152"/>
      <c r="L10" s="162"/>
      <c r="M10" s="77"/>
      <c r="N10" s="150"/>
      <c r="O10" s="149"/>
      <c r="P10" s="149"/>
      <c r="Q10" s="142"/>
    </row>
    <row r="11" spans="2:17" ht="19.5" customHeight="1">
      <c r="B11" s="140" t="s">
        <v>9</v>
      </c>
      <c r="C11" s="33" t="s">
        <v>9</v>
      </c>
      <c r="D11" s="34" t="s">
        <v>89</v>
      </c>
      <c r="E11" s="35"/>
      <c r="F11" s="36">
        <v>10</v>
      </c>
      <c r="G11" s="36">
        <v>10</v>
      </c>
      <c r="H11" s="36"/>
      <c r="I11" s="37">
        <f aca="true" t="shared" si="0" ref="I11:I25">SUM(F11:G11)</f>
        <v>20</v>
      </c>
      <c r="J11" s="36" t="s">
        <v>71</v>
      </c>
      <c r="K11" s="38">
        <v>3</v>
      </c>
      <c r="L11" s="33" t="s">
        <v>77</v>
      </c>
      <c r="M11" s="78"/>
      <c r="N11" s="99" t="str">
        <f>L11</f>
        <v>ZP</v>
      </c>
      <c r="O11" s="100">
        <f>(G11+H11)/I11*2/5*K11</f>
        <v>0.6000000000000001</v>
      </c>
      <c r="P11" s="100">
        <f>I11/25</f>
        <v>0.8</v>
      </c>
      <c r="Q11" s="101"/>
    </row>
    <row r="12" spans="2:17" ht="19.5" customHeight="1">
      <c r="B12" s="140"/>
      <c r="C12" s="33" t="s">
        <v>9</v>
      </c>
      <c r="D12" s="34" t="s">
        <v>95</v>
      </c>
      <c r="E12" s="35"/>
      <c r="F12" s="36">
        <v>30</v>
      </c>
      <c r="G12" s="36"/>
      <c r="H12" s="36"/>
      <c r="I12" s="37">
        <f t="shared" si="0"/>
        <v>30</v>
      </c>
      <c r="J12" s="39" t="s">
        <v>71</v>
      </c>
      <c r="K12" s="38">
        <v>4</v>
      </c>
      <c r="L12" s="33" t="s">
        <v>77</v>
      </c>
      <c r="M12" s="78"/>
      <c r="N12" s="99" t="str">
        <f aca="true" t="shared" si="1" ref="N12:N25">L12</f>
        <v>ZP</v>
      </c>
      <c r="O12" s="100">
        <f aca="true" t="shared" si="2" ref="O12:O25">(G12+H12)/I12*2/5*K12</f>
        <v>0</v>
      </c>
      <c r="P12" s="100">
        <f aca="true" t="shared" si="3" ref="P12:P25">I12/25</f>
        <v>1.2</v>
      </c>
      <c r="Q12" s="73"/>
    </row>
    <row r="13" spans="2:17" ht="32.25" customHeight="1">
      <c r="B13" s="140"/>
      <c r="C13" s="33" t="s">
        <v>9</v>
      </c>
      <c r="D13" s="124" t="s">
        <v>96</v>
      </c>
      <c r="E13" s="35"/>
      <c r="F13" s="36">
        <v>20</v>
      </c>
      <c r="G13" s="40"/>
      <c r="H13" s="36"/>
      <c r="I13" s="37">
        <f t="shared" si="0"/>
        <v>20</v>
      </c>
      <c r="J13" s="36" t="s">
        <v>70</v>
      </c>
      <c r="K13" s="38">
        <v>4</v>
      </c>
      <c r="L13" s="33" t="s">
        <v>77</v>
      </c>
      <c r="M13" s="78"/>
      <c r="N13" s="99" t="str">
        <f t="shared" si="1"/>
        <v>ZP</v>
      </c>
      <c r="O13" s="100">
        <f t="shared" si="2"/>
        <v>0</v>
      </c>
      <c r="P13" s="100">
        <f t="shared" si="3"/>
        <v>0.8</v>
      </c>
      <c r="Q13" s="101"/>
    </row>
    <row r="14" spans="2:17" ht="19.5" customHeight="1">
      <c r="B14" s="140"/>
      <c r="C14" s="33" t="s">
        <v>9</v>
      </c>
      <c r="D14" s="113" t="s">
        <v>97</v>
      </c>
      <c r="E14" s="35"/>
      <c r="F14" s="36">
        <v>30</v>
      </c>
      <c r="G14" s="40">
        <v>10</v>
      </c>
      <c r="H14" s="36"/>
      <c r="I14" s="37">
        <f t="shared" si="0"/>
        <v>40</v>
      </c>
      <c r="J14" s="36" t="s">
        <v>70</v>
      </c>
      <c r="K14" s="38">
        <v>6</v>
      </c>
      <c r="L14" s="33" t="s">
        <v>77</v>
      </c>
      <c r="M14" s="78"/>
      <c r="N14" s="99" t="str">
        <f t="shared" si="1"/>
        <v>ZP</v>
      </c>
      <c r="O14" s="100">
        <f t="shared" si="2"/>
        <v>0.6000000000000001</v>
      </c>
      <c r="P14" s="100">
        <f t="shared" si="3"/>
        <v>1.6</v>
      </c>
      <c r="Q14" s="101"/>
    </row>
    <row r="15" spans="2:17" ht="19.5" customHeight="1">
      <c r="B15" s="140"/>
      <c r="C15" s="33" t="s">
        <v>9</v>
      </c>
      <c r="D15" s="34" t="s">
        <v>98</v>
      </c>
      <c r="E15" s="35"/>
      <c r="F15" s="36">
        <v>20</v>
      </c>
      <c r="G15" s="36"/>
      <c r="H15" s="36"/>
      <c r="I15" s="37">
        <f t="shared" si="0"/>
        <v>20</v>
      </c>
      <c r="J15" s="36" t="s">
        <v>71</v>
      </c>
      <c r="K15" s="38">
        <v>3</v>
      </c>
      <c r="L15" s="33" t="s">
        <v>77</v>
      </c>
      <c r="M15" s="78"/>
      <c r="N15" s="99" t="str">
        <f t="shared" si="1"/>
        <v>ZP</v>
      </c>
      <c r="O15" s="100">
        <f t="shared" si="2"/>
        <v>0</v>
      </c>
      <c r="P15" s="100">
        <f t="shared" si="3"/>
        <v>0.8</v>
      </c>
      <c r="Q15" s="101"/>
    </row>
    <row r="16" spans="2:17" s="96" customFormat="1" ht="19.5" customHeight="1">
      <c r="B16" s="140"/>
      <c r="C16" s="33" t="s">
        <v>12</v>
      </c>
      <c r="D16" s="113" t="s">
        <v>99</v>
      </c>
      <c r="E16" s="95"/>
      <c r="F16" s="36">
        <v>10</v>
      </c>
      <c r="G16" s="36"/>
      <c r="H16" s="36"/>
      <c r="I16" s="37">
        <f t="shared" si="0"/>
        <v>10</v>
      </c>
      <c r="J16" s="36" t="s">
        <v>71</v>
      </c>
      <c r="K16" s="38">
        <v>1</v>
      </c>
      <c r="L16" s="33" t="s">
        <v>77</v>
      </c>
      <c r="M16" s="78"/>
      <c r="N16" s="99" t="str">
        <f t="shared" si="1"/>
        <v>ZP</v>
      </c>
      <c r="O16" s="100">
        <f t="shared" si="2"/>
        <v>0</v>
      </c>
      <c r="P16" s="100">
        <f t="shared" si="3"/>
        <v>0.4</v>
      </c>
      <c r="Q16" s="73"/>
    </row>
    <row r="17" spans="2:17" s="96" customFormat="1" ht="19.5" customHeight="1">
      <c r="B17" s="140"/>
      <c r="C17" s="33" t="s">
        <v>12</v>
      </c>
      <c r="D17" s="113" t="s">
        <v>100</v>
      </c>
      <c r="E17" s="95"/>
      <c r="F17" s="36">
        <v>30</v>
      </c>
      <c r="G17" s="36">
        <v>10</v>
      </c>
      <c r="H17" s="36"/>
      <c r="I17" s="37">
        <f t="shared" si="0"/>
        <v>40</v>
      </c>
      <c r="J17" s="36" t="s">
        <v>70</v>
      </c>
      <c r="K17" s="38">
        <v>6</v>
      </c>
      <c r="L17" s="33" t="s">
        <v>77</v>
      </c>
      <c r="M17" s="78"/>
      <c r="N17" s="99" t="str">
        <f t="shared" si="1"/>
        <v>ZP</v>
      </c>
      <c r="O17" s="100">
        <f t="shared" si="2"/>
        <v>0.6000000000000001</v>
      </c>
      <c r="P17" s="100">
        <f t="shared" si="3"/>
        <v>1.6</v>
      </c>
      <c r="Q17" s="101"/>
    </row>
    <row r="18" spans="2:17" s="96" customFormat="1" ht="19.5" customHeight="1">
      <c r="B18" s="140"/>
      <c r="C18" s="33" t="s">
        <v>12</v>
      </c>
      <c r="D18" s="42" t="s">
        <v>101</v>
      </c>
      <c r="E18" s="95"/>
      <c r="F18" s="36">
        <v>30</v>
      </c>
      <c r="G18" s="36"/>
      <c r="H18" s="36"/>
      <c r="I18" s="37">
        <f t="shared" si="0"/>
        <v>30</v>
      </c>
      <c r="J18" s="36" t="s">
        <v>70</v>
      </c>
      <c r="K18" s="38">
        <v>5</v>
      </c>
      <c r="L18" s="33" t="s">
        <v>77</v>
      </c>
      <c r="M18" s="78"/>
      <c r="N18" s="99" t="str">
        <f t="shared" si="1"/>
        <v>ZP</v>
      </c>
      <c r="O18" s="100">
        <f t="shared" si="2"/>
        <v>0</v>
      </c>
      <c r="P18" s="100">
        <f t="shared" si="3"/>
        <v>1.2</v>
      </c>
      <c r="Q18" s="101"/>
    </row>
    <row r="19" spans="2:17" s="96" customFormat="1" ht="19.5" customHeight="1">
      <c r="B19" s="140"/>
      <c r="C19" s="33" t="s">
        <v>12</v>
      </c>
      <c r="D19" s="42" t="s">
        <v>102</v>
      </c>
      <c r="E19" s="95"/>
      <c r="F19" s="36">
        <v>30</v>
      </c>
      <c r="G19" s="36"/>
      <c r="H19" s="36"/>
      <c r="I19" s="37">
        <f t="shared" si="0"/>
        <v>30</v>
      </c>
      <c r="J19" s="36" t="s">
        <v>70</v>
      </c>
      <c r="K19" s="38">
        <v>5</v>
      </c>
      <c r="L19" s="33" t="s">
        <v>77</v>
      </c>
      <c r="M19" s="78"/>
      <c r="N19" s="99" t="str">
        <f t="shared" si="1"/>
        <v>ZP</v>
      </c>
      <c r="O19" s="100">
        <f t="shared" si="2"/>
        <v>0</v>
      </c>
      <c r="P19" s="100">
        <f t="shared" si="3"/>
        <v>1.2</v>
      </c>
      <c r="Q19" s="101"/>
    </row>
    <row r="20" spans="2:17" s="96" customFormat="1" ht="19.5" customHeight="1">
      <c r="B20" s="140"/>
      <c r="C20" s="33" t="s">
        <v>12</v>
      </c>
      <c r="D20" s="42" t="s">
        <v>103</v>
      </c>
      <c r="E20" s="95"/>
      <c r="F20" s="36">
        <v>20</v>
      </c>
      <c r="G20" s="36"/>
      <c r="H20" s="36"/>
      <c r="I20" s="37">
        <f t="shared" si="0"/>
        <v>20</v>
      </c>
      <c r="J20" s="36" t="s">
        <v>70</v>
      </c>
      <c r="K20" s="38">
        <v>4</v>
      </c>
      <c r="L20" s="33" t="s">
        <v>77</v>
      </c>
      <c r="M20" s="78"/>
      <c r="N20" s="99" t="str">
        <f t="shared" si="1"/>
        <v>ZP</v>
      </c>
      <c r="O20" s="100">
        <f t="shared" si="2"/>
        <v>0</v>
      </c>
      <c r="P20" s="100">
        <f t="shared" si="3"/>
        <v>0.8</v>
      </c>
      <c r="Q20" s="101"/>
    </row>
    <row r="21" spans="2:17" s="96" customFormat="1" ht="19.5" customHeight="1">
      <c r="B21" s="140"/>
      <c r="C21" s="33" t="s">
        <v>72</v>
      </c>
      <c r="D21" s="42" t="s">
        <v>91</v>
      </c>
      <c r="E21" s="95"/>
      <c r="F21" s="36"/>
      <c r="G21" s="36">
        <v>40</v>
      </c>
      <c r="H21" s="36"/>
      <c r="I21" s="37">
        <f t="shared" si="0"/>
        <v>40</v>
      </c>
      <c r="J21" s="36" t="s">
        <v>71</v>
      </c>
      <c r="K21" s="41">
        <v>8</v>
      </c>
      <c r="L21" s="33" t="s">
        <v>78</v>
      </c>
      <c r="M21" s="14"/>
      <c r="N21" s="99" t="str">
        <f t="shared" si="1"/>
        <v>ZW</v>
      </c>
      <c r="O21" s="100">
        <f t="shared" si="2"/>
        <v>3.2</v>
      </c>
      <c r="P21" s="100">
        <f t="shared" si="3"/>
        <v>1.6</v>
      </c>
      <c r="Q21" s="101"/>
    </row>
    <row r="22" spans="2:17" s="96" customFormat="1" ht="19.5" customHeight="1">
      <c r="B22" s="140"/>
      <c r="C22" s="33" t="s">
        <v>9</v>
      </c>
      <c r="D22" s="114" t="s">
        <v>75</v>
      </c>
      <c r="E22" s="95"/>
      <c r="F22" s="36">
        <v>20</v>
      </c>
      <c r="G22" s="36"/>
      <c r="H22" s="36"/>
      <c r="I22" s="37">
        <f t="shared" si="0"/>
        <v>20</v>
      </c>
      <c r="J22" s="36" t="s">
        <v>71</v>
      </c>
      <c r="K22" s="41">
        <v>3</v>
      </c>
      <c r="L22" s="33" t="s">
        <v>78</v>
      </c>
      <c r="M22" s="14"/>
      <c r="N22" s="99" t="str">
        <f t="shared" si="1"/>
        <v>ZW</v>
      </c>
      <c r="O22" s="100">
        <f t="shared" si="2"/>
        <v>0</v>
      </c>
      <c r="P22" s="100">
        <f t="shared" si="3"/>
        <v>0.8</v>
      </c>
      <c r="Q22" s="101"/>
    </row>
    <row r="23" spans="2:17" s="96" customFormat="1" ht="19.5" customHeight="1">
      <c r="B23" s="140"/>
      <c r="C23" s="33" t="s">
        <v>9</v>
      </c>
      <c r="D23" s="114" t="s">
        <v>75</v>
      </c>
      <c r="E23" s="95"/>
      <c r="F23" s="36">
        <v>20</v>
      </c>
      <c r="G23" s="40"/>
      <c r="H23" s="36"/>
      <c r="I23" s="37">
        <f>SUM(F23:G23)</f>
        <v>20</v>
      </c>
      <c r="J23" s="36" t="s">
        <v>71</v>
      </c>
      <c r="K23" s="41">
        <v>3</v>
      </c>
      <c r="L23" s="33" t="s">
        <v>78</v>
      </c>
      <c r="M23" s="78"/>
      <c r="N23" s="99" t="str">
        <f t="shared" si="1"/>
        <v>ZW</v>
      </c>
      <c r="O23" s="100">
        <f t="shared" si="2"/>
        <v>0</v>
      </c>
      <c r="P23" s="100">
        <f t="shared" si="3"/>
        <v>0.8</v>
      </c>
      <c r="Q23" s="73"/>
    </row>
    <row r="24" spans="2:17" s="96" customFormat="1" ht="19.5" customHeight="1">
      <c r="B24" s="140"/>
      <c r="C24" s="33" t="s">
        <v>12</v>
      </c>
      <c r="D24" s="114" t="s">
        <v>75</v>
      </c>
      <c r="E24" s="95"/>
      <c r="F24" s="36">
        <v>20</v>
      </c>
      <c r="G24" s="40"/>
      <c r="H24" s="36"/>
      <c r="I24" s="37">
        <f t="shared" si="0"/>
        <v>20</v>
      </c>
      <c r="J24" s="36" t="s">
        <v>71</v>
      </c>
      <c r="K24" s="41">
        <v>3</v>
      </c>
      <c r="L24" s="33" t="s">
        <v>78</v>
      </c>
      <c r="M24" s="78"/>
      <c r="N24" s="99" t="str">
        <f t="shared" si="1"/>
        <v>ZW</v>
      </c>
      <c r="O24" s="100">
        <f t="shared" si="2"/>
        <v>0</v>
      </c>
      <c r="P24" s="100">
        <f t="shared" si="3"/>
        <v>0.8</v>
      </c>
      <c r="Q24" s="73"/>
    </row>
    <row r="25" spans="2:17" s="96" customFormat="1" ht="19.5" customHeight="1">
      <c r="B25" s="140"/>
      <c r="C25" s="33" t="s">
        <v>12</v>
      </c>
      <c r="D25" s="114" t="s">
        <v>75</v>
      </c>
      <c r="E25" s="95"/>
      <c r="F25" s="36">
        <v>20</v>
      </c>
      <c r="G25" s="40"/>
      <c r="H25" s="36"/>
      <c r="I25" s="37">
        <f t="shared" si="0"/>
        <v>20</v>
      </c>
      <c r="J25" s="36" t="s">
        <v>71</v>
      </c>
      <c r="K25" s="41">
        <v>3</v>
      </c>
      <c r="L25" s="33" t="s">
        <v>78</v>
      </c>
      <c r="M25" s="78"/>
      <c r="N25" s="99" t="str">
        <f t="shared" si="1"/>
        <v>ZW</v>
      </c>
      <c r="O25" s="100">
        <f t="shared" si="2"/>
        <v>0</v>
      </c>
      <c r="P25" s="100">
        <f t="shared" si="3"/>
        <v>0.8</v>
      </c>
      <c r="Q25" s="73"/>
    </row>
    <row r="26" spans="2:17" s="21" customFormat="1" ht="19.5" customHeight="1">
      <c r="B26" s="141"/>
      <c r="C26" s="60"/>
      <c r="D26" s="51" t="s">
        <v>52</v>
      </c>
      <c r="E26" s="52"/>
      <c r="F26" s="53"/>
      <c r="G26" s="53"/>
      <c r="H26" s="54" t="s">
        <v>10</v>
      </c>
      <c r="I26" s="55">
        <f>SUM(I11:I25)</f>
        <v>380</v>
      </c>
      <c r="J26" s="54" t="s">
        <v>11</v>
      </c>
      <c r="K26" s="68">
        <f>SUM(K11:K25)</f>
        <v>61</v>
      </c>
      <c r="L26" s="67"/>
      <c r="M26" s="79"/>
      <c r="N26" s="74"/>
      <c r="O26" s="102"/>
      <c r="P26" s="102"/>
      <c r="Q26" s="74"/>
    </row>
    <row r="27" spans="2:17" ht="19.5" customHeight="1">
      <c r="B27" s="140" t="s">
        <v>12</v>
      </c>
      <c r="C27" s="33" t="s">
        <v>9</v>
      </c>
      <c r="D27" s="45" t="s">
        <v>104</v>
      </c>
      <c r="E27" s="35"/>
      <c r="F27" s="36">
        <v>30</v>
      </c>
      <c r="G27" s="36"/>
      <c r="H27" s="36"/>
      <c r="I27" s="37">
        <f aca="true" t="shared" si="4" ref="I27:I39">SUM(F27:G27)</f>
        <v>30</v>
      </c>
      <c r="J27" s="39" t="s">
        <v>70</v>
      </c>
      <c r="K27" s="38">
        <v>5</v>
      </c>
      <c r="L27" s="33" t="s">
        <v>77</v>
      </c>
      <c r="M27" s="78"/>
      <c r="N27" s="99" t="str">
        <f aca="true" t="shared" si="5" ref="N27:N40">L27</f>
        <v>ZP</v>
      </c>
      <c r="O27" s="100">
        <f>(G27+H27)/I27*2/5*K27</f>
        <v>0</v>
      </c>
      <c r="P27" s="100">
        <f>I27/25</f>
        <v>1.2</v>
      </c>
      <c r="Q27" s="103"/>
    </row>
    <row r="28" spans="2:17" ht="19.5" customHeight="1">
      <c r="B28" s="140"/>
      <c r="C28" s="33" t="s">
        <v>9</v>
      </c>
      <c r="D28" s="42" t="s">
        <v>105</v>
      </c>
      <c r="E28" s="35"/>
      <c r="F28" s="36">
        <v>20</v>
      </c>
      <c r="G28" s="40"/>
      <c r="H28" s="36"/>
      <c r="I28" s="37">
        <f t="shared" si="4"/>
        <v>20</v>
      </c>
      <c r="J28" s="39" t="s">
        <v>70</v>
      </c>
      <c r="K28" s="38">
        <v>4</v>
      </c>
      <c r="L28" s="33" t="s">
        <v>77</v>
      </c>
      <c r="M28" s="78"/>
      <c r="N28" s="99" t="str">
        <f t="shared" si="5"/>
        <v>ZP</v>
      </c>
      <c r="O28" s="100">
        <f aca="true" t="shared" si="6" ref="O28:O39">(G28+H28)/I28*2/5*K28</f>
        <v>0</v>
      </c>
      <c r="P28" s="100">
        <f aca="true" t="shared" si="7" ref="P28:P39">I28/25</f>
        <v>0.8</v>
      </c>
      <c r="Q28" s="103"/>
    </row>
    <row r="29" spans="2:17" ht="19.5" customHeight="1">
      <c r="B29" s="140"/>
      <c r="C29" s="33" t="s">
        <v>9</v>
      </c>
      <c r="D29" s="113" t="s">
        <v>106</v>
      </c>
      <c r="E29" s="35"/>
      <c r="F29" s="36">
        <v>20</v>
      </c>
      <c r="G29" s="40"/>
      <c r="H29" s="36"/>
      <c r="I29" s="37">
        <f t="shared" si="4"/>
        <v>20</v>
      </c>
      <c r="J29" s="39" t="s">
        <v>70</v>
      </c>
      <c r="K29" s="38">
        <v>4</v>
      </c>
      <c r="L29" s="33" t="s">
        <v>77</v>
      </c>
      <c r="M29" s="78"/>
      <c r="N29" s="99" t="str">
        <f t="shared" si="5"/>
        <v>ZP</v>
      </c>
      <c r="O29" s="100">
        <f t="shared" si="6"/>
        <v>0</v>
      </c>
      <c r="P29" s="100">
        <f t="shared" si="7"/>
        <v>0.8</v>
      </c>
      <c r="Q29" s="75"/>
    </row>
    <row r="30" spans="2:17" s="96" customFormat="1" ht="19.5" customHeight="1">
      <c r="B30" s="140"/>
      <c r="C30" s="33" t="s">
        <v>9</v>
      </c>
      <c r="D30" s="113" t="s">
        <v>107</v>
      </c>
      <c r="E30" s="95"/>
      <c r="F30" s="36">
        <v>20</v>
      </c>
      <c r="G30" s="36"/>
      <c r="H30" s="36"/>
      <c r="I30" s="37">
        <f t="shared" si="4"/>
        <v>20</v>
      </c>
      <c r="J30" s="39" t="s">
        <v>71</v>
      </c>
      <c r="K30" s="38">
        <v>3</v>
      </c>
      <c r="L30" s="33" t="s">
        <v>77</v>
      </c>
      <c r="M30" s="78"/>
      <c r="N30" s="99" t="str">
        <f t="shared" si="5"/>
        <v>ZP</v>
      </c>
      <c r="O30" s="100">
        <f t="shared" si="6"/>
        <v>0</v>
      </c>
      <c r="P30" s="100">
        <f t="shared" si="7"/>
        <v>0.8</v>
      </c>
      <c r="Q30" s="75"/>
    </row>
    <row r="31" spans="2:17" s="96" customFormat="1" ht="19.5" customHeight="1">
      <c r="B31" s="140"/>
      <c r="C31" s="33" t="s">
        <v>9</v>
      </c>
      <c r="D31" s="113" t="s">
        <v>108</v>
      </c>
      <c r="E31" s="95"/>
      <c r="F31" s="36">
        <v>15</v>
      </c>
      <c r="G31" s="36"/>
      <c r="H31" s="36"/>
      <c r="I31" s="37">
        <f t="shared" si="4"/>
        <v>15</v>
      </c>
      <c r="J31" s="39" t="s">
        <v>71</v>
      </c>
      <c r="K31" s="38">
        <v>2</v>
      </c>
      <c r="L31" s="33" t="s">
        <v>77</v>
      </c>
      <c r="M31" s="78"/>
      <c r="N31" s="99" t="str">
        <f t="shared" si="5"/>
        <v>ZP</v>
      </c>
      <c r="O31" s="100">
        <f t="shared" si="6"/>
        <v>0</v>
      </c>
      <c r="P31" s="100">
        <f t="shared" si="7"/>
        <v>0.6</v>
      </c>
      <c r="Q31" s="75"/>
    </row>
    <row r="32" spans="2:17" s="96" customFormat="1" ht="19.5" customHeight="1">
      <c r="B32" s="140"/>
      <c r="C32" s="33" t="s">
        <v>73</v>
      </c>
      <c r="D32" s="113" t="s">
        <v>74</v>
      </c>
      <c r="E32" s="95"/>
      <c r="F32" s="36"/>
      <c r="G32" s="36">
        <v>40</v>
      </c>
      <c r="H32" s="36"/>
      <c r="I32" s="37">
        <f t="shared" si="4"/>
        <v>40</v>
      </c>
      <c r="J32" s="39" t="s">
        <v>71</v>
      </c>
      <c r="K32" s="38">
        <v>8</v>
      </c>
      <c r="L32" s="33" t="s">
        <v>78</v>
      </c>
      <c r="M32" s="78"/>
      <c r="N32" s="99" t="str">
        <f t="shared" si="5"/>
        <v>ZW</v>
      </c>
      <c r="O32" s="100">
        <f t="shared" si="6"/>
        <v>3.2</v>
      </c>
      <c r="P32" s="100">
        <f t="shared" si="7"/>
        <v>1.6</v>
      </c>
      <c r="Q32" s="103"/>
    </row>
    <row r="33" spans="2:17" s="96" customFormat="1" ht="35.25" customHeight="1">
      <c r="B33" s="140"/>
      <c r="C33" s="33" t="s">
        <v>12</v>
      </c>
      <c r="D33" s="125" t="s">
        <v>109</v>
      </c>
      <c r="E33" s="95"/>
      <c r="F33" s="36">
        <v>20</v>
      </c>
      <c r="G33" s="36"/>
      <c r="H33" s="36"/>
      <c r="I33" s="37">
        <f t="shared" si="4"/>
        <v>20</v>
      </c>
      <c r="J33" s="39" t="s">
        <v>70</v>
      </c>
      <c r="K33" s="38">
        <v>4</v>
      </c>
      <c r="L33" s="33" t="s">
        <v>77</v>
      </c>
      <c r="M33" s="78"/>
      <c r="N33" s="99" t="str">
        <f t="shared" si="5"/>
        <v>ZP</v>
      </c>
      <c r="O33" s="100">
        <f t="shared" si="6"/>
        <v>0</v>
      </c>
      <c r="P33" s="100">
        <f t="shared" si="7"/>
        <v>0.8</v>
      </c>
      <c r="Q33" s="75"/>
    </row>
    <row r="34" spans="2:17" s="96" customFormat="1" ht="32.25" customHeight="1">
      <c r="B34" s="140"/>
      <c r="C34" s="33" t="s">
        <v>12</v>
      </c>
      <c r="D34" s="125" t="s">
        <v>110</v>
      </c>
      <c r="E34" s="95"/>
      <c r="F34" s="36">
        <v>30</v>
      </c>
      <c r="G34" s="36"/>
      <c r="H34" s="36"/>
      <c r="I34" s="37">
        <f t="shared" si="4"/>
        <v>30</v>
      </c>
      <c r="J34" s="39" t="s">
        <v>70</v>
      </c>
      <c r="K34" s="38">
        <v>5</v>
      </c>
      <c r="L34" s="33" t="s">
        <v>77</v>
      </c>
      <c r="M34" s="78"/>
      <c r="N34" s="99" t="str">
        <f t="shared" si="5"/>
        <v>ZP</v>
      </c>
      <c r="O34" s="100">
        <f t="shared" si="6"/>
        <v>0</v>
      </c>
      <c r="P34" s="100">
        <f t="shared" si="7"/>
        <v>1.2</v>
      </c>
      <c r="Q34" s="75"/>
    </row>
    <row r="35" spans="2:17" s="96" customFormat="1" ht="33.75" customHeight="1">
      <c r="B35" s="140"/>
      <c r="C35" s="33" t="s">
        <v>12</v>
      </c>
      <c r="D35" s="125" t="s">
        <v>111</v>
      </c>
      <c r="E35" s="95"/>
      <c r="F35" s="36">
        <v>20</v>
      </c>
      <c r="G35" s="36"/>
      <c r="H35" s="36"/>
      <c r="I35" s="37">
        <f t="shared" si="4"/>
        <v>20</v>
      </c>
      <c r="J35" s="39" t="s">
        <v>70</v>
      </c>
      <c r="K35" s="38">
        <v>4</v>
      </c>
      <c r="L35" s="33" t="s">
        <v>77</v>
      </c>
      <c r="M35" s="78"/>
      <c r="N35" s="99" t="str">
        <f t="shared" si="5"/>
        <v>ZP</v>
      </c>
      <c r="O35" s="100">
        <f t="shared" si="6"/>
        <v>0</v>
      </c>
      <c r="P35" s="100">
        <f t="shared" si="7"/>
        <v>0.8</v>
      </c>
      <c r="Q35" s="75"/>
    </row>
    <row r="36" spans="2:17" s="96" customFormat="1" ht="19.5" customHeight="1">
      <c r="B36" s="140"/>
      <c r="C36" s="33" t="s">
        <v>9</v>
      </c>
      <c r="D36" s="114" t="s">
        <v>75</v>
      </c>
      <c r="E36" s="95"/>
      <c r="F36" s="36">
        <v>20</v>
      </c>
      <c r="G36" s="36"/>
      <c r="H36" s="36"/>
      <c r="I36" s="37">
        <f t="shared" si="4"/>
        <v>20</v>
      </c>
      <c r="J36" s="39" t="s">
        <v>71</v>
      </c>
      <c r="K36" s="38">
        <v>3</v>
      </c>
      <c r="L36" s="33" t="s">
        <v>78</v>
      </c>
      <c r="M36" s="78"/>
      <c r="N36" s="99" t="str">
        <f t="shared" si="5"/>
        <v>ZW</v>
      </c>
      <c r="O36" s="100">
        <f t="shared" si="6"/>
        <v>0</v>
      </c>
      <c r="P36" s="100">
        <f t="shared" si="7"/>
        <v>0.8</v>
      </c>
      <c r="Q36" s="75"/>
    </row>
    <row r="37" spans="2:17" s="96" customFormat="1" ht="19.5" customHeight="1">
      <c r="B37" s="140"/>
      <c r="C37" s="33" t="s">
        <v>9</v>
      </c>
      <c r="D37" s="114" t="s">
        <v>75</v>
      </c>
      <c r="E37" s="95"/>
      <c r="F37" s="36">
        <v>20</v>
      </c>
      <c r="G37" s="36"/>
      <c r="H37" s="36"/>
      <c r="I37" s="37">
        <f t="shared" si="4"/>
        <v>20</v>
      </c>
      <c r="J37" s="39" t="s">
        <v>71</v>
      </c>
      <c r="K37" s="38">
        <v>3</v>
      </c>
      <c r="L37" s="33" t="s">
        <v>78</v>
      </c>
      <c r="M37" s="78"/>
      <c r="N37" s="99" t="str">
        <f t="shared" si="5"/>
        <v>ZW</v>
      </c>
      <c r="O37" s="100">
        <f t="shared" si="6"/>
        <v>0</v>
      </c>
      <c r="P37" s="100">
        <f t="shared" si="7"/>
        <v>0.8</v>
      </c>
      <c r="Q37" s="75"/>
    </row>
    <row r="38" spans="2:17" s="96" customFormat="1" ht="19.5" customHeight="1">
      <c r="B38" s="140"/>
      <c r="C38" s="33" t="s">
        <v>12</v>
      </c>
      <c r="D38" s="114" t="s">
        <v>75</v>
      </c>
      <c r="E38" s="95"/>
      <c r="F38" s="36">
        <v>20</v>
      </c>
      <c r="G38" s="36"/>
      <c r="H38" s="36"/>
      <c r="I38" s="37">
        <f t="shared" si="4"/>
        <v>20</v>
      </c>
      <c r="J38" s="39" t="s">
        <v>71</v>
      </c>
      <c r="K38" s="38">
        <v>3</v>
      </c>
      <c r="L38" s="33" t="s">
        <v>78</v>
      </c>
      <c r="M38" s="78"/>
      <c r="N38" s="99" t="str">
        <f t="shared" si="5"/>
        <v>ZW</v>
      </c>
      <c r="O38" s="100">
        <f t="shared" si="6"/>
        <v>0</v>
      </c>
      <c r="P38" s="100">
        <f t="shared" si="7"/>
        <v>0.8</v>
      </c>
      <c r="Q38" s="75"/>
    </row>
    <row r="39" spans="2:17" ht="19.5" customHeight="1">
      <c r="B39" s="140"/>
      <c r="C39" s="33" t="s">
        <v>73</v>
      </c>
      <c r="D39" s="114" t="s">
        <v>80</v>
      </c>
      <c r="E39" s="35"/>
      <c r="F39" s="36">
        <v>20</v>
      </c>
      <c r="G39" s="36"/>
      <c r="H39" s="36"/>
      <c r="I39" s="37">
        <f t="shared" si="4"/>
        <v>20</v>
      </c>
      <c r="J39" s="39" t="s">
        <v>71</v>
      </c>
      <c r="K39" s="38">
        <v>4</v>
      </c>
      <c r="L39" s="33" t="s">
        <v>78</v>
      </c>
      <c r="M39" s="78"/>
      <c r="N39" s="99" t="str">
        <f t="shared" si="5"/>
        <v>ZW</v>
      </c>
      <c r="O39" s="100">
        <f t="shared" si="6"/>
        <v>0</v>
      </c>
      <c r="P39" s="100">
        <f t="shared" si="7"/>
        <v>0.8</v>
      </c>
      <c r="Q39" s="75"/>
    </row>
    <row r="40" spans="2:17" ht="19.5" customHeight="1">
      <c r="B40" s="140"/>
      <c r="C40" s="33" t="s">
        <v>12</v>
      </c>
      <c r="D40" s="132" t="s">
        <v>142</v>
      </c>
      <c r="E40" s="35"/>
      <c r="F40" s="36"/>
      <c r="G40" s="36"/>
      <c r="H40" s="36"/>
      <c r="I40" s="37">
        <v>0</v>
      </c>
      <c r="J40" s="39" t="s">
        <v>70</v>
      </c>
      <c r="K40" s="38">
        <v>16</v>
      </c>
      <c r="L40" s="33" t="s">
        <v>78</v>
      </c>
      <c r="M40" s="78"/>
      <c r="N40" s="99" t="str">
        <f t="shared" si="5"/>
        <v>ZW</v>
      </c>
      <c r="O40" s="100">
        <v>0</v>
      </c>
      <c r="P40" s="100">
        <v>0</v>
      </c>
      <c r="Q40" s="75"/>
    </row>
    <row r="41" spans="2:17" s="21" customFormat="1" ht="19.5" customHeight="1">
      <c r="B41" s="151"/>
      <c r="C41" s="60"/>
      <c r="D41" s="51" t="s">
        <v>53</v>
      </c>
      <c r="E41" s="52"/>
      <c r="F41" s="53"/>
      <c r="G41" s="53"/>
      <c r="H41" s="54" t="s">
        <v>10</v>
      </c>
      <c r="I41" s="55">
        <f>SUM(I27:I40)</f>
        <v>295</v>
      </c>
      <c r="J41" s="54" t="s">
        <v>11</v>
      </c>
      <c r="K41" s="55">
        <f>SUM(K27:K40)</f>
        <v>68</v>
      </c>
      <c r="L41" s="67"/>
      <c r="M41" s="79"/>
      <c r="N41" s="143" t="s">
        <v>65</v>
      </c>
      <c r="O41" s="144"/>
      <c r="P41" s="144"/>
      <c r="Q41" s="145"/>
    </row>
    <row r="42" spans="1:17" ht="19.5" customHeight="1">
      <c r="A42" s="5"/>
      <c r="B42" s="157" t="s">
        <v>40</v>
      </c>
      <c r="C42" s="158"/>
      <c r="D42" s="158"/>
      <c r="E42" s="158"/>
      <c r="F42" s="158"/>
      <c r="G42" s="158"/>
      <c r="H42" s="58" t="s">
        <v>10</v>
      </c>
      <c r="I42" s="57">
        <f>SUM(I11:I41)/2</f>
        <v>675</v>
      </c>
      <c r="J42" s="69" t="s">
        <v>11</v>
      </c>
      <c r="K42" s="57">
        <f>SUM(K11:K41)/2</f>
        <v>129</v>
      </c>
      <c r="L42" s="59"/>
      <c r="M42" s="80"/>
      <c r="N42" s="146"/>
      <c r="O42" s="147"/>
      <c r="P42" s="147"/>
      <c r="Q42" s="148"/>
    </row>
    <row r="43" spans="1:17" ht="25.5" customHeight="1">
      <c r="A43" s="155" t="s">
        <v>86</v>
      </c>
      <c r="B43" s="155"/>
      <c r="C43" s="155"/>
      <c r="D43" s="155"/>
      <c r="E43" s="155"/>
      <c r="F43" s="155"/>
      <c r="G43" s="155"/>
      <c r="H43" s="155"/>
      <c r="I43" s="193" t="s">
        <v>143</v>
      </c>
      <c r="J43" s="193"/>
      <c r="K43" s="12"/>
      <c r="L43" s="12"/>
      <c r="M43" s="31"/>
      <c r="N43" s="75" t="s">
        <v>23</v>
      </c>
      <c r="O43" s="104" t="s">
        <v>24</v>
      </c>
      <c r="P43" s="104" t="s">
        <v>25</v>
      </c>
      <c r="Q43" s="82" t="s">
        <v>26</v>
      </c>
    </row>
    <row r="44" spans="1:17" ht="19.5" customHeight="1">
      <c r="A44" s="98"/>
      <c r="B44" s="98"/>
      <c r="C44" s="98"/>
      <c r="D44" s="98"/>
      <c r="E44" s="98"/>
      <c r="F44" s="98"/>
      <c r="G44" s="98"/>
      <c r="H44" s="98"/>
      <c r="I44" s="29"/>
      <c r="J44" s="16"/>
      <c r="K44" s="12"/>
      <c r="L44" s="12"/>
      <c r="M44" s="31"/>
      <c r="N44" s="83" t="s">
        <v>59</v>
      </c>
      <c r="O44" s="105">
        <f>SUMIF(N11:N40,"*ZP*",I11:I40)</f>
        <v>435</v>
      </c>
      <c r="P44" s="105">
        <f>SUMIF(N11:N40,"*ZP*",K11:K40)</f>
        <v>72</v>
      </c>
      <c r="Q44" s="85">
        <f>P44/$K$42</f>
        <v>0.5581395348837209</v>
      </c>
    </row>
    <row r="45" spans="1:17" ht="19.5" customHeight="1">
      <c r="A45" s="156"/>
      <c r="B45" s="156"/>
      <c r="C45" s="156"/>
      <c r="D45" s="156"/>
      <c r="E45" s="156"/>
      <c r="F45" s="156"/>
      <c r="G45" s="156"/>
      <c r="H45" s="98"/>
      <c r="I45" s="29"/>
      <c r="J45" s="16"/>
      <c r="K45" s="12"/>
      <c r="L45" s="12"/>
      <c r="M45" s="31"/>
      <c r="N45" s="83" t="s">
        <v>60</v>
      </c>
      <c r="O45" s="105">
        <f>SUMIF(N11:N40,"*ZU*",I11:I40)</f>
        <v>0</v>
      </c>
      <c r="P45" s="105">
        <f>SUMIF(N11:N40,"*ZU*",K11:K40)</f>
        <v>0</v>
      </c>
      <c r="Q45" s="85">
        <f>P45/$K$42</f>
        <v>0</v>
      </c>
    </row>
    <row r="46" spans="1:17" s="94" customFormat="1" ht="24" customHeight="1">
      <c r="A46" s="138" t="s">
        <v>112</v>
      </c>
      <c r="B46" s="138"/>
      <c r="C46" s="138"/>
      <c r="D46" s="138"/>
      <c r="E46" s="138"/>
      <c r="F46" s="138"/>
      <c r="G46" s="97"/>
      <c r="H46" s="97"/>
      <c r="N46" s="83" t="s">
        <v>61</v>
      </c>
      <c r="O46" s="105">
        <f>SUMIF(N11:N40,"*ZW*",I11:I40)</f>
        <v>240</v>
      </c>
      <c r="P46" s="105">
        <f>SUMIF(N11:N40,"*ZW*",K11:K40)</f>
        <v>57</v>
      </c>
      <c r="Q46" s="85">
        <f>P46/$K$42</f>
        <v>0.4418604651162791</v>
      </c>
    </row>
    <row r="47" spans="1:17" s="94" customFormat="1" ht="24.75" customHeight="1">
      <c r="A47" s="138"/>
      <c r="B47" s="138"/>
      <c r="C47" s="138"/>
      <c r="D47" s="138"/>
      <c r="E47" s="138"/>
      <c r="F47" s="138"/>
      <c r="G47" s="97"/>
      <c r="H47" s="97"/>
      <c r="N47" s="83" t="s">
        <v>64</v>
      </c>
      <c r="O47" s="105">
        <f>P47*17</f>
        <v>139.39999999999998</v>
      </c>
      <c r="P47" s="105">
        <f>SUM(O11:O40)</f>
        <v>8.2</v>
      </c>
      <c r="Q47" s="85">
        <f>P47/$K$42</f>
        <v>0.06356589147286822</v>
      </c>
    </row>
    <row r="48" spans="1:17" s="94" customFormat="1" ht="24.75" customHeight="1">
      <c r="A48" s="138" t="s">
        <v>113</v>
      </c>
      <c r="B48" s="138"/>
      <c r="C48" s="138"/>
      <c r="D48" s="138"/>
      <c r="E48" s="138"/>
      <c r="F48" s="138"/>
      <c r="G48" s="97"/>
      <c r="H48" s="97"/>
      <c r="N48" s="83" t="s">
        <v>63</v>
      </c>
      <c r="O48" s="105">
        <f>P48*25</f>
        <v>675.0000000000002</v>
      </c>
      <c r="P48" s="105">
        <f>SUM(P11:P40)</f>
        <v>27.00000000000001</v>
      </c>
      <c r="Q48" s="85">
        <f>P48/$K$42</f>
        <v>0.20930232558139544</v>
      </c>
    </row>
    <row r="49" spans="1:17" s="94" customFormat="1" ht="17.25" customHeight="1">
      <c r="A49" s="138"/>
      <c r="B49" s="138"/>
      <c r="C49" s="138"/>
      <c r="D49" s="138"/>
      <c r="E49" s="138"/>
      <c r="F49" s="138"/>
      <c r="G49" s="97"/>
      <c r="H49" s="97"/>
      <c r="N49"/>
      <c r="O49" s="106"/>
      <c r="P49" s="106"/>
      <c r="Q49" s="9"/>
    </row>
    <row r="50" spans="1:17" s="94" customFormat="1" ht="48.75" customHeight="1">
      <c r="A50" s="139" t="s">
        <v>81</v>
      </c>
      <c r="B50" s="139"/>
      <c r="C50" s="139"/>
      <c r="D50" s="139"/>
      <c r="E50" s="139"/>
      <c r="F50" s="139"/>
      <c r="G50" s="97"/>
      <c r="H50" s="97"/>
      <c r="N50"/>
      <c r="O50"/>
      <c r="P50"/>
      <c r="Q50"/>
    </row>
    <row r="51" spans="2:13" ht="28.5" customHeight="1">
      <c r="B51" s="137"/>
      <c r="C51" s="137"/>
      <c r="D51" s="137"/>
      <c r="E51" s="137"/>
      <c r="F51" s="137"/>
      <c r="G51" s="137"/>
      <c r="H51" s="137"/>
      <c r="M51"/>
    </row>
    <row r="52" spans="1:17" s="93" customFormat="1" ht="36" customHeight="1">
      <c r="A52" s="154" t="s">
        <v>141</v>
      </c>
      <c r="B52" s="154"/>
      <c r="C52" s="154"/>
      <c r="D52" s="154"/>
      <c r="E52" s="154"/>
      <c r="F52" s="154"/>
      <c r="G52" s="154"/>
      <c r="N52"/>
      <c r="O52"/>
      <c r="P52"/>
      <c r="Q52"/>
    </row>
    <row r="53" spans="5:13" ht="14.25" customHeight="1">
      <c r="E53"/>
      <c r="M53"/>
    </row>
    <row r="54" spans="1:4" ht="14.25" customHeight="1">
      <c r="A54" s="94" t="s">
        <v>92</v>
      </c>
      <c r="B54" s="94"/>
      <c r="C54" s="94"/>
      <c r="D54" s="94"/>
    </row>
    <row r="55" spans="1:4" ht="14.25" customHeight="1">
      <c r="A55" s="94" t="s">
        <v>82</v>
      </c>
      <c r="B55" s="94" t="s">
        <v>85</v>
      </c>
      <c r="C55" s="94"/>
      <c r="D55" s="94"/>
    </row>
    <row r="56" spans="1:4" ht="14.25" customHeight="1">
      <c r="A56" s="94" t="s">
        <v>82</v>
      </c>
      <c r="B56" s="94" t="s">
        <v>83</v>
      </c>
      <c r="C56" s="94"/>
      <c r="D56" s="94"/>
    </row>
    <row r="57" spans="1:4" ht="14.25" customHeight="1">
      <c r="A57" s="94" t="s">
        <v>82</v>
      </c>
      <c r="B57" s="94" t="s">
        <v>84</v>
      </c>
      <c r="C57" s="94"/>
      <c r="D57" s="94"/>
    </row>
    <row r="58" spans="1:4" ht="14.25" customHeight="1">
      <c r="A58" s="94" t="s">
        <v>82</v>
      </c>
      <c r="B58" s="94" t="s">
        <v>138</v>
      </c>
      <c r="C58" s="94"/>
      <c r="D58" s="94"/>
    </row>
  </sheetData>
  <sheetProtection formatCells="0" formatColumns="0" formatRows="0" insertColumns="0" insertHyperlinks="0" deleteColumns="0" deleteRows="0" sort="0" autoFilter="0" pivotTables="0"/>
  <mergeCells count="32">
    <mergeCell ref="C8:C10"/>
    <mergeCell ref="D8:D10"/>
    <mergeCell ref="E8:K8"/>
    <mergeCell ref="L8:L10"/>
    <mergeCell ref="I43:J43"/>
    <mergeCell ref="B27:B41"/>
    <mergeCell ref="E9:E10"/>
    <mergeCell ref="F9:I9"/>
    <mergeCell ref="J9:J10"/>
    <mergeCell ref="K9:K10"/>
    <mergeCell ref="A52:G52"/>
    <mergeCell ref="A43:H43"/>
    <mergeCell ref="A45:G45"/>
    <mergeCell ref="B42:G42"/>
    <mergeCell ref="B8:B10"/>
    <mergeCell ref="B51:H51"/>
    <mergeCell ref="A46:F47"/>
    <mergeCell ref="A48:F49"/>
    <mergeCell ref="A50:F50"/>
    <mergeCell ref="B11:B26"/>
    <mergeCell ref="Q9:Q10"/>
    <mergeCell ref="N41:Q42"/>
    <mergeCell ref="O9:O10"/>
    <mergeCell ref="P9:P10"/>
    <mergeCell ref="N8:N10"/>
    <mergeCell ref="E2:K2"/>
    <mergeCell ref="E3:K3"/>
    <mergeCell ref="E4:K4"/>
    <mergeCell ref="E5:K5"/>
    <mergeCell ref="E6:K6"/>
    <mergeCell ref="O8:Q8"/>
    <mergeCell ref="O7:P7"/>
  </mergeCells>
  <printOptions/>
  <pageMargins left="0.25" right="0.25" top="0.75" bottom="0.75" header="0.3" footer="0.3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5" style="116" customWidth="1"/>
    <col min="2" max="2" width="6.59765625" style="0" customWidth="1"/>
    <col min="3" max="3" width="41.59765625" style="0" customWidth="1"/>
    <col min="4" max="4" width="9" style="23" customWidth="1"/>
    <col min="10" max="10" width="6.3984375" style="0" customWidth="1"/>
    <col min="11" max="11" width="3.3984375" style="0" customWidth="1"/>
    <col min="12" max="12" width="14.3984375" style="0" customWidth="1"/>
    <col min="13" max="13" width="11.59765625" style="9" customWidth="1"/>
    <col min="14" max="14" width="10.8984375" style="9" customWidth="1"/>
    <col min="15" max="15" width="12.3984375" style="9" customWidth="1"/>
    <col min="16" max="16" width="5.19921875" style="0" customWidth="1"/>
  </cols>
  <sheetData>
    <row r="2" spans="3:10" ht="14.25">
      <c r="C2" s="165" t="s">
        <v>93</v>
      </c>
      <c r="D2" s="165"/>
      <c r="E2" s="165"/>
      <c r="F2" s="165"/>
      <c r="G2" s="165"/>
      <c r="H2" s="165"/>
      <c r="I2" s="165"/>
      <c r="J2" s="165"/>
    </row>
    <row r="3" ht="15.75" customHeight="1"/>
    <row r="4" spans="1:10" ht="15.75" customHeight="1">
      <c r="A4" s="119"/>
      <c r="B4" s="167" t="s">
        <v>0</v>
      </c>
      <c r="C4" s="166" t="s">
        <v>76</v>
      </c>
      <c r="D4" s="168" t="s">
        <v>2</v>
      </c>
      <c r="E4" s="168"/>
      <c r="F4" s="168"/>
      <c r="G4" s="168"/>
      <c r="H4" s="168"/>
      <c r="I4" s="168"/>
      <c r="J4" s="168"/>
    </row>
    <row r="5" spans="1:10" ht="14.25">
      <c r="A5" s="120" t="s">
        <v>90</v>
      </c>
      <c r="B5" s="167"/>
      <c r="C5" s="166"/>
      <c r="D5" s="169" t="s">
        <v>3</v>
      </c>
      <c r="E5" s="168" t="s">
        <v>4</v>
      </c>
      <c r="F5" s="168"/>
      <c r="G5" s="168"/>
      <c r="H5" s="168"/>
      <c r="I5" s="168" t="s">
        <v>5</v>
      </c>
      <c r="J5" s="170" t="s">
        <v>6</v>
      </c>
    </row>
    <row r="6" spans="1:10" ht="14.25">
      <c r="A6" s="121"/>
      <c r="B6" s="167"/>
      <c r="C6" s="166"/>
      <c r="D6" s="169"/>
      <c r="E6" s="62" t="s">
        <v>7</v>
      </c>
      <c r="F6" s="62" t="s">
        <v>69</v>
      </c>
      <c r="G6" s="62" t="s">
        <v>58</v>
      </c>
      <c r="H6" s="62" t="s">
        <v>8</v>
      </c>
      <c r="I6" s="168"/>
      <c r="J6" s="170"/>
    </row>
    <row r="7" spans="1:10" ht="15.75">
      <c r="A7" s="117"/>
      <c r="B7" s="33" t="s">
        <v>9</v>
      </c>
      <c r="C7" s="92" t="s">
        <v>114</v>
      </c>
      <c r="D7" s="35"/>
      <c r="E7" s="36">
        <v>20</v>
      </c>
      <c r="F7" s="36"/>
      <c r="G7" s="36"/>
      <c r="H7" s="63">
        <f aca="true" t="shared" si="0" ref="H7:H16">SUM(E7:G7)</f>
        <v>20</v>
      </c>
      <c r="I7" s="36" t="s">
        <v>71</v>
      </c>
      <c r="J7" s="41">
        <v>3</v>
      </c>
    </row>
    <row r="8" spans="1:10" ht="15.75">
      <c r="A8" s="117"/>
      <c r="B8" s="33" t="s">
        <v>9</v>
      </c>
      <c r="C8" s="126" t="s">
        <v>115</v>
      </c>
      <c r="D8" s="35"/>
      <c r="E8" s="36">
        <v>20</v>
      </c>
      <c r="F8" s="36"/>
      <c r="G8" s="36"/>
      <c r="H8" s="63">
        <f t="shared" si="0"/>
        <v>20</v>
      </c>
      <c r="I8" s="36" t="s">
        <v>71</v>
      </c>
      <c r="J8" s="41">
        <v>3</v>
      </c>
    </row>
    <row r="9" spans="1:10" ht="25.5" customHeight="1">
      <c r="A9" s="118"/>
      <c r="B9" s="33" t="s">
        <v>9</v>
      </c>
      <c r="C9" s="92" t="s">
        <v>116</v>
      </c>
      <c r="D9" s="35"/>
      <c r="E9" s="36">
        <v>20</v>
      </c>
      <c r="F9" s="36"/>
      <c r="G9" s="36"/>
      <c r="H9" s="63">
        <f t="shared" si="0"/>
        <v>20</v>
      </c>
      <c r="I9" s="36" t="s">
        <v>71</v>
      </c>
      <c r="J9" s="41">
        <v>3</v>
      </c>
    </row>
    <row r="10" spans="1:10" ht="19.5" customHeight="1">
      <c r="A10" s="118"/>
      <c r="B10" s="33" t="s">
        <v>9</v>
      </c>
      <c r="C10" s="92" t="s">
        <v>117</v>
      </c>
      <c r="D10" s="35"/>
      <c r="E10" s="36">
        <v>20</v>
      </c>
      <c r="F10" s="36"/>
      <c r="G10" s="36"/>
      <c r="H10" s="63">
        <v>20</v>
      </c>
      <c r="I10" s="36" t="s">
        <v>71</v>
      </c>
      <c r="J10" s="41">
        <v>3</v>
      </c>
    </row>
    <row r="11" spans="1:10" ht="30" customHeight="1">
      <c r="A11" s="118" t="s">
        <v>9</v>
      </c>
      <c r="B11" s="33" t="s">
        <v>9</v>
      </c>
      <c r="C11" s="115" t="s">
        <v>118</v>
      </c>
      <c r="D11" s="35"/>
      <c r="E11" s="36">
        <v>20</v>
      </c>
      <c r="F11" s="36"/>
      <c r="G11" s="36"/>
      <c r="H11" s="63">
        <f t="shared" si="0"/>
        <v>20</v>
      </c>
      <c r="I11" s="36" t="s">
        <v>71</v>
      </c>
      <c r="J11" s="41">
        <v>3</v>
      </c>
    </row>
    <row r="12" spans="1:10" ht="19.5" customHeight="1">
      <c r="A12" s="117"/>
      <c r="B12" s="33" t="s">
        <v>9</v>
      </c>
      <c r="C12" s="92" t="s">
        <v>119</v>
      </c>
      <c r="D12" s="35"/>
      <c r="E12" s="36">
        <v>20</v>
      </c>
      <c r="F12" s="36"/>
      <c r="G12" s="36"/>
      <c r="H12" s="63">
        <f t="shared" si="0"/>
        <v>20</v>
      </c>
      <c r="I12" s="36" t="s">
        <v>71</v>
      </c>
      <c r="J12" s="41">
        <v>3</v>
      </c>
    </row>
    <row r="13" spans="1:10" ht="19.5" customHeight="1">
      <c r="A13" s="117"/>
      <c r="B13" s="33" t="s">
        <v>12</v>
      </c>
      <c r="C13" s="92" t="s">
        <v>120</v>
      </c>
      <c r="D13" s="35"/>
      <c r="E13" s="36">
        <v>20</v>
      </c>
      <c r="F13" s="36"/>
      <c r="G13" s="36"/>
      <c r="H13" s="63">
        <f t="shared" si="0"/>
        <v>20</v>
      </c>
      <c r="I13" s="36" t="s">
        <v>71</v>
      </c>
      <c r="J13" s="41">
        <v>3</v>
      </c>
    </row>
    <row r="14" spans="1:10" ht="22.5" customHeight="1">
      <c r="A14" s="117"/>
      <c r="B14" s="33" t="s">
        <v>12</v>
      </c>
      <c r="C14" s="92" t="s">
        <v>140</v>
      </c>
      <c r="D14" s="35"/>
      <c r="E14" s="36">
        <v>20</v>
      </c>
      <c r="F14" s="36"/>
      <c r="G14" s="36"/>
      <c r="H14" s="63">
        <f t="shared" si="0"/>
        <v>20</v>
      </c>
      <c r="I14" s="36" t="s">
        <v>71</v>
      </c>
      <c r="J14" s="41">
        <v>3</v>
      </c>
    </row>
    <row r="15" spans="1:10" ht="33" customHeight="1">
      <c r="A15" s="117"/>
      <c r="B15" s="33" t="s">
        <v>12</v>
      </c>
      <c r="C15" s="92" t="s">
        <v>121</v>
      </c>
      <c r="D15" s="35"/>
      <c r="E15" s="36">
        <v>20</v>
      </c>
      <c r="F15" s="36"/>
      <c r="G15" s="36"/>
      <c r="H15" s="63">
        <f t="shared" si="0"/>
        <v>20</v>
      </c>
      <c r="I15" s="36" t="s">
        <v>71</v>
      </c>
      <c r="J15" s="41">
        <v>3</v>
      </c>
    </row>
    <row r="16" spans="1:10" ht="33" customHeight="1">
      <c r="A16" s="131"/>
      <c r="B16" s="33" t="s">
        <v>12</v>
      </c>
      <c r="C16" s="92" t="s">
        <v>122</v>
      </c>
      <c r="D16" s="35"/>
      <c r="E16" s="36">
        <v>5</v>
      </c>
      <c r="F16" s="36">
        <v>15</v>
      </c>
      <c r="G16" s="36"/>
      <c r="H16" s="63">
        <f t="shared" si="0"/>
        <v>20</v>
      </c>
      <c r="I16" s="36" t="s">
        <v>71</v>
      </c>
      <c r="J16" s="41">
        <v>3</v>
      </c>
    </row>
    <row r="17" spans="1:10" ht="33" customHeight="1">
      <c r="A17" s="123"/>
      <c r="B17" s="127"/>
      <c r="C17" s="128"/>
      <c r="D17" s="129"/>
      <c r="E17" s="13"/>
      <c r="F17" s="13"/>
      <c r="G17" s="13"/>
      <c r="H17" s="130"/>
      <c r="I17" s="13"/>
      <c r="J17" s="14"/>
    </row>
    <row r="18" spans="2:10" ht="14.25" customHeight="1">
      <c r="B18" s="17"/>
      <c r="C18" s="18"/>
      <c r="D18" s="24"/>
      <c r="E18" s="13"/>
      <c r="F18" s="13"/>
      <c r="G18" s="13"/>
      <c r="H18" s="20"/>
      <c r="I18" s="13"/>
      <c r="J18" s="14"/>
    </row>
    <row r="19" spans="2:10" ht="14.25" customHeight="1">
      <c r="B19" s="17"/>
      <c r="C19" s="165" t="s">
        <v>137</v>
      </c>
      <c r="D19" s="165"/>
      <c r="E19" s="165"/>
      <c r="F19" s="165"/>
      <c r="G19" s="165"/>
      <c r="H19" s="165"/>
      <c r="I19" s="165"/>
      <c r="J19" s="165"/>
    </row>
    <row r="20" spans="2:10" ht="14.25" customHeight="1">
      <c r="B20" s="17"/>
      <c r="C20" s="112"/>
      <c r="D20" s="112"/>
      <c r="E20" s="112"/>
      <c r="F20" s="112"/>
      <c r="G20" s="112"/>
      <c r="H20" s="112"/>
      <c r="I20" s="112"/>
      <c r="J20" s="112"/>
    </row>
    <row r="21" spans="2:10" ht="14.25" customHeight="1">
      <c r="B21" s="17"/>
      <c r="C21" s="112"/>
      <c r="D21" s="112"/>
      <c r="E21" s="112"/>
      <c r="F21" s="112"/>
      <c r="G21" s="112"/>
      <c r="H21" s="112"/>
      <c r="I21" s="112"/>
      <c r="J21" s="112"/>
    </row>
    <row r="22" spans="2:10" ht="14.25" customHeight="1">
      <c r="B22" s="17"/>
      <c r="C22" s="18"/>
      <c r="D22" s="24"/>
      <c r="E22" s="13"/>
      <c r="F22" s="13"/>
      <c r="G22" s="13"/>
      <c r="H22" s="20"/>
      <c r="I22" s="13"/>
      <c r="J22" s="14"/>
    </row>
    <row r="23" spans="1:10" ht="14.25" customHeight="1">
      <c r="A23" s="119"/>
      <c r="B23" s="167" t="s">
        <v>0</v>
      </c>
      <c r="C23" s="166" t="s">
        <v>76</v>
      </c>
      <c r="D23" s="168" t="s">
        <v>2</v>
      </c>
      <c r="E23" s="168"/>
      <c r="F23" s="168"/>
      <c r="G23" s="168"/>
      <c r="H23" s="168"/>
      <c r="I23" s="168"/>
      <c r="J23" s="168"/>
    </row>
    <row r="24" spans="1:10" ht="14.25" customHeight="1">
      <c r="A24" s="120" t="s">
        <v>90</v>
      </c>
      <c r="B24" s="167"/>
      <c r="C24" s="166"/>
      <c r="D24" s="169" t="s">
        <v>3</v>
      </c>
      <c r="E24" s="168" t="s">
        <v>4</v>
      </c>
      <c r="F24" s="168"/>
      <c r="G24" s="168"/>
      <c r="H24" s="168"/>
      <c r="I24" s="168" t="s">
        <v>5</v>
      </c>
      <c r="J24" s="170" t="s">
        <v>6</v>
      </c>
    </row>
    <row r="25" spans="1:10" ht="14.25" customHeight="1">
      <c r="A25" s="120"/>
      <c r="B25" s="167"/>
      <c r="C25" s="166"/>
      <c r="D25" s="169"/>
      <c r="E25" s="62" t="s">
        <v>7</v>
      </c>
      <c r="F25" s="62" t="s">
        <v>69</v>
      </c>
      <c r="G25" s="62" t="s">
        <v>58</v>
      </c>
      <c r="H25" s="62" t="s">
        <v>8</v>
      </c>
      <c r="I25" s="168"/>
      <c r="J25" s="170"/>
    </row>
    <row r="26" spans="1:10" ht="21" customHeight="1">
      <c r="A26" s="163" t="s">
        <v>12</v>
      </c>
      <c r="B26" s="33" t="s">
        <v>9</v>
      </c>
      <c r="C26" s="122" t="s">
        <v>123</v>
      </c>
      <c r="D26" s="65"/>
      <c r="E26" s="36">
        <v>20</v>
      </c>
      <c r="F26" s="36"/>
      <c r="G26" s="36"/>
      <c r="H26" s="40"/>
      <c r="I26" s="36" t="s">
        <v>71</v>
      </c>
      <c r="J26" s="41">
        <v>3</v>
      </c>
    </row>
    <row r="27" spans="1:10" ht="32.25" customHeight="1">
      <c r="A27" s="164"/>
      <c r="B27" s="33" t="s">
        <v>9</v>
      </c>
      <c r="C27" s="122" t="s">
        <v>124</v>
      </c>
      <c r="D27" s="65"/>
      <c r="E27" s="36">
        <v>20</v>
      </c>
      <c r="F27" s="36"/>
      <c r="G27" s="36"/>
      <c r="H27" s="40"/>
      <c r="I27" s="36" t="s">
        <v>71</v>
      </c>
      <c r="J27" s="41">
        <v>3</v>
      </c>
    </row>
    <row r="28" spans="1:10" ht="28.5" customHeight="1">
      <c r="A28" s="164"/>
      <c r="B28" s="33" t="s">
        <v>9</v>
      </c>
      <c r="C28" s="122" t="s">
        <v>125</v>
      </c>
      <c r="D28" s="65"/>
      <c r="E28" s="36">
        <v>20</v>
      </c>
      <c r="F28" s="36"/>
      <c r="G28" s="36"/>
      <c r="H28" s="40"/>
      <c r="I28" s="36" t="s">
        <v>71</v>
      </c>
      <c r="J28" s="41">
        <v>3</v>
      </c>
    </row>
    <row r="29" spans="1:10" ht="35.25" customHeight="1">
      <c r="A29" s="164"/>
      <c r="B29" s="33" t="s">
        <v>9</v>
      </c>
      <c r="C29" s="122" t="s">
        <v>126</v>
      </c>
      <c r="D29" s="65"/>
      <c r="E29" s="36">
        <v>20</v>
      </c>
      <c r="F29" s="36"/>
      <c r="G29" s="36"/>
      <c r="H29" s="40"/>
      <c r="I29" s="36" t="s">
        <v>71</v>
      </c>
      <c r="J29" s="41">
        <v>3</v>
      </c>
    </row>
    <row r="30" spans="1:10" ht="21" customHeight="1">
      <c r="A30" s="164"/>
      <c r="B30" s="33" t="s">
        <v>9</v>
      </c>
      <c r="C30" s="122" t="s">
        <v>127</v>
      </c>
      <c r="D30" s="65"/>
      <c r="E30" s="36">
        <v>20</v>
      </c>
      <c r="F30" s="36"/>
      <c r="G30" s="36"/>
      <c r="H30" s="40"/>
      <c r="I30" s="36" t="s">
        <v>71</v>
      </c>
      <c r="J30" s="41">
        <v>3</v>
      </c>
    </row>
    <row r="31" spans="1:10" ht="21" customHeight="1">
      <c r="A31" s="164"/>
      <c r="B31" s="33" t="s">
        <v>12</v>
      </c>
      <c r="C31" s="122" t="s">
        <v>128</v>
      </c>
      <c r="D31" s="65"/>
      <c r="E31" s="36">
        <v>20</v>
      </c>
      <c r="F31" s="36"/>
      <c r="G31" s="36"/>
      <c r="H31" s="40"/>
      <c r="I31" s="36" t="s">
        <v>71</v>
      </c>
      <c r="J31" s="41">
        <v>3</v>
      </c>
    </row>
    <row r="32" spans="1:10" ht="21" customHeight="1">
      <c r="A32" s="164"/>
      <c r="B32" s="33" t="s">
        <v>12</v>
      </c>
      <c r="C32" s="122" t="s">
        <v>129</v>
      </c>
      <c r="D32" s="65"/>
      <c r="E32" s="36">
        <v>20</v>
      </c>
      <c r="F32" s="36"/>
      <c r="G32" s="36"/>
      <c r="H32" s="40"/>
      <c r="I32" s="36" t="s">
        <v>71</v>
      </c>
      <c r="J32" s="41">
        <v>3</v>
      </c>
    </row>
    <row r="33" spans="1:10" ht="32.25" customHeight="1">
      <c r="A33" s="164"/>
      <c r="B33" s="33" t="s">
        <v>12</v>
      </c>
      <c r="C33" s="122" t="s">
        <v>130</v>
      </c>
      <c r="D33" s="65"/>
      <c r="E33" s="36">
        <v>20</v>
      </c>
      <c r="F33" s="36"/>
      <c r="G33" s="36"/>
      <c r="H33" s="40"/>
      <c r="I33" s="36" t="s">
        <v>71</v>
      </c>
      <c r="J33" s="41">
        <v>3</v>
      </c>
    </row>
    <row r="34" spans="1:10" ht="36.75" customHeight="1">
      <c r="A34" s="164"/>
      <c r="B34" s="33" t="s">
        <v>12</v>
      </c>
      <c r="C34" s="122" t="s">
        <v>131</v>
      </c>
      <c r="D34" s="65"/>
      <c r="E34" s="36">
        <v>20</v>
      </c>
      <c r="F34" s="36"/>
      <c r="G34" s="36"/>
      <c r="H34" s="40"/>
      <c r="I34" s="36" t="s">
        <v>71</v>
      </c>
      <c r="J34" s="41">
        <v>3</v>
      </c>
    </row>
    <row r="35" spans="1:10" ht="14.25" customHeight="1">
      <c r="A35" s="123"/>
      <c r="B35" s="17"/>
      <c r="C35" s="18"/>
      <c r="D35" s="24"/>
      <c r="E35" s="13"/>
      <c r="F35" s="13"/>
      <c r="G35" s="13"/>
      <c r="H35" s="20"/>
      <c r="I35" s="13"/>
      <c r="J35" s="14"/>
    </row>
    <row r="36" spans="1:20" ht="14.25" customHeight="1">
      <c r="A36"/>
      <c r="D36"/>
      <c r="F36" s="123"/>
      <c r="G36" s="17"/>
      <c r="H36" s="112"/>
      <c r="I36" s="24"/>
      <c r="J36" s="13"/>
      <c r="K36" s="13"/>
      <c r="L36" s="13"/>
      <c r="M36" s="20"/>
      <c r="N36" s="13"/>
      <c r="O36" s="14"/>
      <c r="R36" s="9"/>
      <c r="S36" s="9"/>
      <c r="T36" s="9"/>
    </row>
    <row r="37" ht="14.25" customHeight="1"/>
    <row r="38" spans="3:10" ht="14.25" customHeight="1">
      <c r="C38" s="165" t="s">
        <v>87</v>
      </c>
      <c r="D38" s="165"/>
      <c r="E38" s="165"/>
      <c r="F38" s="165"/>
      <c r="G38" s="165"/>
      <c r="H38" s="165"/>
      <c r="I38" s="165"/>
      <c r="J38" s="165"/>
    </row>
    <row r="40" spans="2:10" ht="14.25" customHeight="1">
      <c r="B40" s="171" t="s">
        <v>0</v>
      </c>
      <c r="C40" s="174" t="s">
        <v>88</v>
      </c>
      <c r="D40" s="177" t="s">
        <v>2</v>
      </c>
      <c r="E40" s="178"/>
      <c r="F40" s="178"/>
      <c r="G40" s="178"/>
      <c r="H40" s="178"/>
      <c r="I40" s="178"/>
      <c r="J40" s="179"/>
    </row>
    <row r="41" spans="2:10" ht="14.25" customHeight="1">
      <c r="B41" s="172"/>
      <c r="C41" s="175"/>
      <c r="D41" s="180" t="s">
        <v>3</v>
      </c>
      <c r="E41" s="177" t="s">
        <v>4</v>
      </c>
      <c r="F41" s="178"/>
      <c r="G41" s="178"/>
      <c r="H41" s="179"/>
      <c r="I41" s="182" t="s">
        <v>5</v>
      </c>
      <c r="J41" s="184" t="s">
        <v>6</v>
      </c>
    </row>
    <row r="42" spans="2:10" ht="14.25">
      <c r="B42" s="173"/>
      <c r="C42" s="176"/>
      <c r="D42" s="181"/>
      <c r="E42" s="62" t="s">
        <v>7</v>
      </c>
      <c r="F42" s="62" t="s">
        <v>69</v>
      </c>
      <c r="G42" s="62" t="s">
        <v>58</v>
      </c>
      <c r="H42" s="62" t="s">
        <v>8</v>
      </c>
      <c r="I42" s="183"/>
      <c r="J42" s="185"/>
    </row>
    <row r="43" spans="2:10" ht="30">
      <c r="B43" s="107" t="s">
        <v>9</v>
      </c>
      <c r="C43" s="108" t="s">
        <v>136</v>
      </c>
      <c r="D43" s="109"/>
      <c r="E43" s="110">
        <v>20</v>
      </c>
      <c r="F43" s="110"/>
      <c r="G43" s="110"/>
      <c r="H43" s="110">
        <f>SUM(E43:F43)</f>
        <v>20</v>
      </c>
      <c r="I43" s="110" t="s">
        <v>71</v>
      </c>
      <c r="J43" s="111">
        <v>4</v>
      </c>
    </row>
    <row r="44" spans="2:10" ht="30">
      <c r="B44" s="107" t="s">
        <v>9</v>
      </c>
      <c r="C44" s="108" t="s">
        <v>135</v>
      </c>
      <c r="D44" s="109"/>
      <c r="E44" s="110">
        <v>20</v>
      </c>
      <c r="F44" s="110"/>
      <c r="G44" s="110"/>
      <c r="H44" s="110">
        <f>SUM(E44:F44)</f>
        <v>20</v>
      </c>
      <c r="I44" s="110" t="s">
        <v>71</v>
      </c>
      <c r="J44" s="111">
        <v>4</v>
      </c>
    </row>
    <row r="45" spans="2:10" ht="30">
      <c r="B45" s="107" t="s">
        <v>12</v>
      </c>
      <c r="C45" s="108" t="s">
        <v>132</v>
      </c>
      <c r="D45" s="109"/>
      <c r="E45" s="110">
        <v>20</v>
      </c>
      <c r="F45" s="110"/>
      <c r="G45" s="110"/>
      <c r="H45" s="110">
        <f>SUM(E45:F45)</f>
        <v>20</v>
      </c>
      <c r="I45" s="110" t="s">
        <v>71</v>
      </c>
      <c r="J45" s="111">
        <v>4</v>
      </c>
    </row>
    <row r="46" spans="2:10" ht="36" customHeight="1">
      <c r="B46" s="107" t="s">
        <v>12</v>
      </c>
      <c r="C46" s="108" t="s">
        <v>133</v>
      </c>
      <c r="D46" s="109"/>
      <c r="E46" s="110">
        <v>20</v>
      </c>
      <c r="F46" s="110"/>
      <c r="G46" s="110"/>
      <c r="H46" s="110">
        <f>SUM(E46:F46)</f>
        <v>20</v>
      </c>
      <c r="I46" s="110" t="s">
        <v>71</v>
      </c>
      <c r="J46" s="111">
        <v>4</v>
      </c>
    </row>
    <row r="47" spans="2:10" ht="30">
      <c r="B47" s="107" t="s">
        <v>12</v>
      </c>
      <c r="C47" s="108" t="s">
        <v>134</v>
      </c>
      <c r="D47" s="109"/>
      <c r="E47" s="110">
        <v>20</v>
      </c>
      <c r="F47" s="110"/>
      <c r="G47" s="110"/>
      <c r="H47" s="110">
        <f>SUM(E47:F47)</f>
        <v>20</v>
      </c>
      <c r="I47" s="110" t="s">
        <v>71</v>
      </c>
      <c r="J47" s="111">
        <v>4</v>
      </c>
    </row>
  </sheetData>
  <sheetProtection/>
  <mergeCells count="25">
    <mergeCell ref="C38:J38"/>
    <mergeCell ref="B40:B42"/>
    <mergeCell ref="C40:C42"/>
    <mergeCell ref="D40:J40"/>
    <mergeCell ref="D41:D42"/>
    <mergeCell ref="E41:H41"/>
    <mergeCell ref="I41:I42"/>
    <mergeCell ref="J41:J42"/>
    <mergeCell ref="C2:J2"/>
    <mergeCell ref="B4:B6"/>
    <mergeCell ref="C4:C6"/>
    <mergeCell ref="D4:J4"/>
    <mergeCell ref="D5:D6"/>
    <mergeCell ref="E5:H5"/>
    <mergeCell ref="I5:I6"/>
    <mergeCell ref="J5:J6"/>
    <mergeCell ref="A26:A34"/>
    <mergeCell ref="C19:J19"/>
    <mergeCell ref="C23:C25"/>
    <mergeCell ref="B23:B25"/>
    <mergeCell ref="D23:J23"/>
    <mergeCell ref="D24:D25"/>
    <mergeCell ref="E24:H24"/>
    <mergeCell ref="I24:I25"/>
    <mergeCell ref="J24:J25"/>
  </mergeCells>
  <printOptions/>
  <pageMargins left="0.7" right="0.7" top="0.75" bottom="0.75" header="0.3" footer="0.3"/>
  <pageSetup horizontalDpi="300" verticalDpi="300" orientation="portrait" paperSize="9" scale="52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65" t="s">
        <v>33</v>
      </c>
      <c r="E2" s="165"/>
      <c r="F2" s="165"/>
      <c r="G2" s="165"/>
      <c r="H2" s="165"/>
      <c r="I2" s="165"/>
      <c r="J2" s="165"/>
      <c r="K2" s="165"/>
    </row>
    <row r="3" ht="15.75" customHeight="1"/>
    <row r="4" spans="2:11" ht="15.75" customHeight="1">
      <c r="B4" s="186" t="s">
        <v>14</v>
      </c>
      <c r="C4" s="186" t="s">
        <v>0</v>
      </c>
      <c r="D4" s="187" t="s">
        <v>20</v>
      </c>
      <c r="E4" s="188" t="s">
        <v>2</v>
      </c>
      <c r="F4" s="188"/>
      <c r="G4" s="188"/>
      <c r="H4" s="188"/>
      <c r="I4" s="188"/>
      <c r="J4" s="188"/>
      <c r="K4" s="188"/>
    </row>
    <row r="5" spans="2:11" ht="14.25">
      <c r="B5" s="186"/>
      <c r="C5" s="186"/>
      <c r="D5" s="187"/>
      <c r="E5" s="189" t="s">
        <v>3</v>
      </c>
      <c r="F5" s="188" t="s">
        <v>4</v>
      </c>
      <c r="G5" s="188"/>
      <c r="H5" s="188"/>
      <c r="I5" s="188"/>
      <c r="J5" s="188" t="s">
        <v>5</v>
      </c>
      <c r="K5" s="190" t="s">
        <v>6</v>
      </c>
    </row>
    <row r="6" spans="2:11" ht="14.25">
      <c r="B6" s="186"/>
      <c r="C6" s="186"/>
      <c r="D6" s="187"/>
      <c r="E6" s="189"/>
      <c r="F6" s="61" t="s">
        <v>7</v>
      </c>
      <c r="G6" s="61" t="s">
        <v>45</v>
      </c>
      <c r="H6" s="61" t="s">
        <v>44</v>
      </c>
      <c r="I6" s="61" t="s">
        <v>8</v>
      </c>
      <c r="J6" s="188"/>
      <c r="K6" s="190"/>
    </row>
    <row r="7" spans="2:11" ht="15.75">
      <c r="B7" s="140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40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40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40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40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40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40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40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40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57" t="s">
        <v>28</v>
      </c>
      <c r="C16" s="158"/>
      <c r="D16" s="158"/>
      <c r="E16" s="158"/>
      <c r="F16" s="158"/>
      <c r="G16" s="158"/>
      <c r="H16" s="158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67" t="s">
        <v>14</v>
      </c>
      <c r="C20" s="167" t="s">
        <v>0</v>
      </c>
      <c r="D20" s="166" t="s">
        <v>42</v>
      </c>
      <c r="E20" s="168" t="s">
        <v>2</v>
      </c>
      <c r="F20" s="168"/>
      <c r="G20" s="168"/>
      <c r="H20" s="168"/>
      <c r="I20" s="168"/>
      <c r="J20" s="168"/>
      <c r="K20" s="168"/>
    </row>
    <row r="21" spans="2:11" ht="15.75" customHeight="1">
      <c r="B21" s="167"/>
      <c r="C21" s="167"/>
      <c r="D21" s="166"/>
      <c r="E21" s="169" t="s">
        <v>3</v>
      </c>
      <c r="F21" s="168" t="s">
        <v>4</v>
      </c>
      <c r="G21" s="168"/>
      <c r="H21" s="168"/>
      <c r="I21" s="168"/>
      <c r="J21" s="168" t="s">
        <v>5</v>
      </c>
      <c r="K21" s="170" t="s">
        <v>6</v>
      </c>
    </row>
    <row r="22" spans="2:11" ht="14.25">
      <c r="B22" s="167"/>
      <c r="C22" s="167"/>
      <c r="D22" s="166"/>
      <c r="E22" s="169"/>
      <c r="F22" s="62" t="s">
        <v>7</v>
      </c>
      <c r="G22" s="62" t="s">
        <v>44</v>
      </c>
      <c r="H22" s="62" t="s">
        <v>44</v>
      </c>
      <c r="I22" s="62" t="s">
        <v>8</v>
      </c>
      <c r="J22" s="168"/>
      <c r="K22" s="170"/>
    </row>
    <row r="23" spans="2:11" ht="15.75">
      <c r="B23" s="140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40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40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40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40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40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40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40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40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1"/>
      <c r="F2" s="191"/>
      <c r="G2" s="191"/>
      <c r="H2" s="191"/>
      <c r="I2" s="191"/>
      <c r="J2" s="191"/>
      <c r="K2" s="191"/>
      <c r="L2" s="1"/>
      <c r="M2" s="25"/>
    </row>
    <row r="3" spans="1:18" ht="18">
      <c r="A3" s="10"/>
      <c r="B3" s="10"/>
      <c r="C3" s="3"/>
      <c r="D3" s="11" t="s">
        <v>29</v>
      </c>
      <c r="E3" s="134"/>
      <c r="F3" s="134"/>
      <c r="G3" s="134"/>
      <c r="H3" s="134"/>
      <c r="I3" s="134"/>
      <c r="J3" s="134"/>
      <c r="K3" s="134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4"/>
      <c r="F4" s="134"/>
      <c r="G4" s="134"/>
      <c r="H4" s="134"/>
      <c r="I4" s="134"/>
      <c r="J4" s="134"/>
      <c r="K4" s="134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4"/>
      <c r="F5" s="134"/>
      <c r="G5" s="134"/>
      <c r="H5" s="134"/>
      <c r="I5" s="134"/>
      <c r="J5" s="134"/>
      <c r="K5" s="134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3"/>
      <c r="F6" s="133"/>
      <c r="G6" s="133"/>
      <c r="H6" s="133"/>
      <c r="I6" s="133"/>
      <c r="J6" s="133"/>
      <c r="K6" s="13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5"/>
      <c r="F7" s="135"/>
      <c r="G7" s="135"/>
      <c r="H7" s="135"/>
      <c r="I7" s="135"/>
      <c r="J7" s="135"/>
      <c r="K7" s="135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59" t="s">
        <v>56</v>
      </c>
      <c r="P8" s="159"/>
      <c r="Q8" s="28"/>
    </row>
    <row r="9" spans="2:17" ht="21" customHeight="1">
      <c r="B9" s="160" t="s">
        <v>14</v>
      </c>
      <c r="C9" s="160" t="s">
        <v>0</v>
      </c>
      <c r="D9" s="161" t="s">
        <v>1</v>
      </c>
      <c r="E9" s="153" t="s">
        <v>2</v>
      </c>
      <c r="F9" s="153"/>
      <c r="G9" s="153"/>
      <c r="H9" s="153"/>
      <c r="I9" s="153"/>
      <c r="J9" s="153"/>
      <c r="K9" s="153"/>
      <c r="L9" s="162" t="s">
        <v>46</v>
      </c>
      <c r="M9" s="76"/>
      <c r="N9" s="150" t="s">
        <v>62</v>
      </c>
      <c r="O9" s="136" t="s">
        <v>21</v>
      </c>
      <c r="P9" s="136"/>
      <c r="Q9" s="136"/>
    </row>
    <row r="10" spans="2:17" ht="20.25" customHeight="1">
      <c r="B10" s="160"/>
      <c r="C10" s="160"/>
      <c r="D10" s="161"/>
      <c r="E10" s="152" t="s">
        <v>3</v>
      </c>
      <c r="F10" s="153" t="s">
        <v>4</v>
      </c>
      <c r="G10" s="153"/>
      <c r="H10" s="153"/>
      <c r="I10" s="153"/>
      <c r="J10" s="153" t="s">
        <v>5</v>
      </c>
      <c r="K10" s="152" t="s">
        <v>6</v>
      </c>
      <c r="L10" s="162"/>
      <c r="M10" s="77"/>
      <c r="N10" s="150"/>
      <c r="O10" s="142" t="s">
        <v>15</v>
      </c>
      <c r="P10" s="142" t="s">
        <v>43</v>
      </c>
      <c r="Q10" s="142" t="s">
        <v>55</v>
      </c>
    </row>
    <row r="11" spans="2:17" ht="29.25" customHeight="1">
      <c r="B11" s="160"/>
      <c r="C11" s="160"/>
      <c r="D11" s="161"/>
      <c r="E11" s="152"/>
      <c r="F11" s="32" t="s">
        <v>7</v>
      </c>
      <c r="G11" s="32" t="s">
        <v>45</v>
      </c>
      <c r="H11" s="32" t="s">
        <v>51</v>
      </c>
      <c r="I11" s="32" t="s">
        <v>8</v>
      </c>
      <c r="J11" s="153"/>
      <c r="K11" s="152"/>
      <c r="L11" s="162"/>
      <c r="M11" s="77"/>
      <c r="N11" s="150"/>
      <c r="O11" s="142"/>
      <c r="P11" s="142"/>
      <c r="Q11" s="142"/>
    </row>
    <row r="12" spans="2:17" ht="19.5" customHeight="1">
      <c r="B12" s="140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0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0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0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0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40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41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40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0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40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40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40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40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41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40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40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40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40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40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40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41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40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40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40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40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40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40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51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40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40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40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40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40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40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41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40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40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40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40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40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40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41"/>
      <c r="C53" s="192" t="s">
        <v>57</v>
      </c>
      <c r="D53" s="192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57" t="s">
        <v>40</v>
      </c>
      <c r="C54" s="158"/>
      <c r="D54" s="158"/>
      <c r="E54" s="158"/>
      <c r="F54" s="158"/>
      <c r="G54" s="158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55" t="s">
        <v>32</v>
      </c>
      <c r="B55" s="155"/>
      <c r="C55" s="155"/>
      <c r="D55" s="155"/>
      <c r="E55" s="155"/>
      <c r="F55" s="155"/>
      <c r="G55" s="155"/>
      <c r="H55" s="155"/>
      <c r="I55" s="29" t="s">
        <v>30</v>
      </c>
      <c r="J55" s="16" t="s">
        <v>31</v>
      </c>
      <c r="K55" s="12"/>
      <c r="L55" s="12"/>
      <c r="M55" s="31"/>
      <c r="N55" s="143" t="s">
        <v>65</v>
      </c>
      <c r="O55" s="144"/>
      <c r="P55" s="144"/>
      <c r="Q55" s="145"/>
    </row>
    <row r="56" spans="2:17" ht="14.25">
      <c r="B56" t="s">
        <v>27</v>
      </c>
      <c r="N56" s="146"/>
      <c r="O56" s="147"/>
      <c r="P56" s="147"/>
      <c r="Q56" s="148"/>
    </row>
    <row r="57" spans="4:17" ht="46.5" customHeight="1">
      <c r="D57" s="165" t="s">
        <v>33</v>
      </c>
      <c r="E57" s="165"/>
      <c r="F57" s="165"/>
      <c r="G57" s="165"/>
      <c r="H57" s="165"/>
      <c r="I57" s="165"/>
      <c r="J57" s="165"/>
      <c r="K57" s="165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86" t="s">
        <v>14</v>
      </c>
      <c r="C59" s="186" t="s">
        <v>0</v>
      </c>
      <c r="D59" s="187" t="s">
        <v>20</v>
      </c>
      <c r="E59" s="188" t="s">
        <v>2</v>
      </c>
      <c r="F59" s="188"/>
      <c r="G59" s="188"/>
      <c r="H59" s="188"/>
      <c r="I59" s="188"/>
      <c r="J59" s="188"/>
      <c r="K59" s="18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86"/>
      <c r="C60" s="186"/>
      <c r="D60" s="187"/>
      <c r="E60" s="189" t="s">
        <v>3</v>
      </c>
      <c r="F60" s="188" t="s">
        <v>4</v>
      </c>
      <c r="G60" s="188"/>
      <c r="H60" s="188"/>
      <c r="I60" s="188"/>
      <c r="J60" s="188" t="s">
        <v>5</v>
      </c>
      <c r="K60" s="19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86"/>
      <c r="C61" s="186"/>
      <c r="D61" s="187"/>
      <c r="E61" s="189"/>
      <c r="F61" s="61" t="s">
        <v>7</v>
      </c>
      <c r="G61" s="61" t="s">
        <v>45</v>
      </c>
      <c r="H61" s="61" t="s">
        <v>44</v>
      </c>
      <c r="I61" s="61" t="s">
        <v>8</v>
      </c>
      <c r="J61" s="188"/>
      <c r="K61" s="19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40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40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40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40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40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40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40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40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40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57" t="s">
        <v>28</v>
      </c>
      <c r="C71" s="158"/>
      <c r="D71" s="158"/>
      <c r="E71" s="158"/>
      <c r="F71" s="158"/>
      <c r="G71" s="158"/>
      <c r="H71" s="158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67" t="s">
        <v>14</v>
      </c>
      <c r="C76" s="167" t="s">
        <v>0</v>
      </c>
      <c r="D76" s="166" t="s">
        <v>42</v>
      </c>
      <c r="E76" s="168" t="s">
        <v>2</v>
      </c>
      <c r="F76" s="168"/>
      <c r="G76" s="168"/>
      <c r="H76" s="168"/>
      <c r="I76" s="168"/>
      <c r="J76" s="168"/>
      <c r="K76" s="168"/>
    </row>
    <row r="77" spans="2:11" ht="14.25">
      <c r="B77" s="167"/>
      <c r="C77" s="167"/>
      <c r="D77" s="166"/>
      <c r="E77" s="169" t="s">
        <v>3</v>
      </c>
      <c r="F77" s="168" t="s">
        <v>4</v>
      </c>
      <c r="G77" s="168"/>
      <c r="H77" s="168"/>
      <c r="I77" s="168"/>
      <c r="J77" s="168" t="s">
        <v>5</v>
      </c>
      <c r="K77" s="170" t="s">
        <v>6</v>
      </c>
    </row>
    <row r="78" spans="2:11" ht="14.25">
      <c r="B78" s="167"/>
      <c r="C78" s="167"/>
      <c r="D78" s="166"/>
      <c r="E78" s="169"/>
      <c r="F78" s="62" t="s">
        <v>7</v>
      </c>
      <c r="G78" s="62" t="s">
        <v>44</v>
      </c>
      <c r="H78" s="62" t="s">
        <v>44</v>
      </c>
      <c r="I78" s="62" t="s">
        <v>8</v>
      </c>
      <c r="J78" s="168"/>
      <c r="K78" s="170"/>
    </row>
    <row r="79" spans="2:11" ht="15.75">
      <c r="B79" s="140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40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40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40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40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40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40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40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40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1"/>
      <c r="F2" s="191"/>
      <c r="G2" s="191"/>
      <c r="H2" s="191"/>
      <c r="I2" s="191"/>
      <c r="J2" s="191"/>
      <c r="K2" s="191"/>
      <c r="L2" s="1"/>
      <c r="M2" s="25"/>
    </row>
    <row r="3" spans="1:18" ht="18">
      <c r="A3" s="10"/>
      <c r="B3" s="10"/>
      <c r="C3" s="3"/>
      <c r="D3" s="11" t="s">
        <v>29</v>
      </c>
      <c r="E3" s="134"/>
      <c r="F3" s="134"/>
      <c r="G3" s="134"/>
      <c r="H3" s="134"/>
      <c r="I3" s="134"/>
      <c r="J3" s="134"/>
      <c r="K3" s="134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4"/>
      <c r="F4" s="134"/>
      <c r="G4" s="134"/>
      <c r="H4" s="134"/>
      <c r="I4" s="134"/>
      <c r="J4" s="134"/>
      <c r="K4" s="134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4"/>
      <c r="F5" s="134"/>
      <c r="G5" s="134"/>
      <c r="H5" s="134"/>
      <c r="I5" s="134"/>
      <c r="J5" s="134"/>
      <c r="K5" s="134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3"/>
      <c r="F6" s="133"/>
      <c r="G6" s="133"/>
      <c r="H6" s="133"/>
      <c r="I6" s="133"/>
      <c r="J6" s="133"/>
      <c r="K6" s="13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5"/>
      <c r="F7" s="135"/>
      <c r="G7" s="135"/>
      <c r="H7" s="135"/>
      <c r="I7" s="135"/>
      <c r="J7" s="135"/>
      <c r="K7" s="135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59" t="s">
        <v>56</v>
      </c>
      <c r="P8" s="159"/>
      <c r="Q8" s="28"/>
    </row>
    <row r="9" spans="2:17" ht="21" customHeight="1">
      <c r="B9" s="160" t="s">
        <v>14</v>
      </c>
      <c r="C9" s="160" t="s">
        <v>0</v>
      </c>
      <c r="D9" s="161" t="s">
        <v>1</v>
      </c>
      <c r="E9" s="153" t="s">
        <v>2</v>
      </c>
      <c r="F9" s="153"/>
      <c r="G9" s="153"/>
      <c r="H9" s="153"/>
      <c r="I9" s="153"/>
      <c r="J9" s="153"/>
      <c r="K9" s="153"/>
      <c r="L9" s="162" t="s">
        <v>46</v>
      </c>
      <c r="M9" s="76"/>
      <c r="N9" s="150" t="s">
        <v>62</v>
      </c>
      <c r="O9" s="136" t="s">
        <v>21</v>
      </c>
      <c r="P9" s="136"/>
      <c r="Q9" s="136"/>
    </row>
    <row r="10" spans="2:17" ht="20.25" customHeight="1">
      <c r="B10" s="160"/>
      <c r="C10" s="160"/>
      <c r="D10" s="161"/>
      <c r="E10" s="152" t="s">
        <v>3</v>
      </c>
      <c r="F10" s="153" t="s">
        <v>4</v>
      </c>
      <c r="G10" s="153"/>
      <c r="H10" s="153"/>
      <c r="I10" s="153"/>
      <c r="J10" s="153" t="s">
        <v>5</v>
      </c>
      <c r="K10" s="152" t="s">
        <v>6</v>
      </c>
      <c r="L10" s="162"/>
      <c r="M10" s="77"/>
      <c r="N10" s="150"/>
      <c r="O10" s="142" t="s">
        <v>15</v>
      </c>
      <c r="P10" s="142" t="s">
        <v>43</v>
      </c>
      <c r="Q10" s="142" t="s">
        <v>66</v>
      </c>
    </row>
    <row r="11" spans="2:17" ht="29.25" customHeight="1">
      <c r="B11" s="160"/>
      <c r="C11" s="160"/>
      <c r="D11" s="161"/>
      <c r="E11" s="152"/>
      <c r="F11" s="32" t="s">
        <v>7</v>
      </c>
      <c r="G11" s="32" t="s">
        <v>45</v>
      </c>
      <c r="H11" s="32" t="s">
        <v>51</v>
      </c>
      <c r="I11" s="32" t="s">
        <v>8</v>
      </c>
      <c r="J11" s="153"/>
      <c r="K11" s="152"/>
      <c r="L11" s="162"/>
      <c r="M11" s="77"/>
      <c r="N11" s="150"/>
      <c r="O11" s="142"/>
      <c r="P11" s="142"/>
      <c r="Q11" s="142"/>
    </row>
    <row r="12" spans="2:17" ht="19.5" customHeight="1">
      <c r="B12" s="140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0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0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0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0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40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40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40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0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40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40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40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40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40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40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40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40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40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40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40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40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40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40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40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41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40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40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40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40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40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40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40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40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40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40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40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40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40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40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40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40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40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40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40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40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40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51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40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40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40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40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40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40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40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40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40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40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40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40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40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40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40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40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40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40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40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40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41"/>
      <c r="C79" s="192" t="s">
        <v>54</v>
      </c>
      <c r="D79" s="192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57" t="s">
        <v>40</v>
      </c>
      <c r="C80" s="158"/>
      <c r="D80" s="158"/>
      <c r="E80" s="158"/>
      <c r="F80" s="158"/>
      <c r="G80" s="158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55" t="s">
        <v>32</v>
      </c>
      <c r="B81" s="155"/>
      <c r="C81" s="155"/>
      <c r="D81" s="155"/>
      <c r="E81" s="155"/>
      <c r="F81" s="155"/>
      <c r="G81" s="155"/>
      <c r="H81" s="155"/>
      <c r="I81" s="29" t="s">
        <v>30</v>
      </c>
      <c r="J81" s="16" t="s">
        <v>31</v>
      </c>
      <c r="K81" s="12"/>
      <c r="L81" s="12"/>
      <c r="M81" s="31"/>
      <c r="N81" s="143" t="s">
        <v>65</v>
      </c>
      <c r="O81" s="144"/>
      <c r="P81" s="144"/>
      <c r="Q81" s="145"/>
    </row>
    <row r="82" spans="2:17" ht="14.25">
      <c r="B82" t="s">
        <v>27</v>
      </c>
      <c r="N82" s="146"/>
      <c r="O82" s="147"/>
      <c r="P82" s="147"/>
      <c r="Q82" s="148"/>
    </row>
    <row r="83" spans="4:17" ht="59.25" customHeight="1">
      <c r="D83" s="165" t="s">
        <v>33</v>
      </c>
      <c r="E83" s="165"/>
      <c r="F83" s="165"/>
      <c r="G83" s="165"/>
      <c r="H83" s="165"/>
      <c r="I83" s="165"/>
      <c r="J83" s="165"/>
      <c r="K83" s="165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86" t="s">
        <v>14</v>
      </c>
      <c r="C85" s="186" t="s">
        <v>0</v>
      </c>
      <c r="D85" s="187" t="s">
        <v>20</v>
      </c>
      <c r="E85" s="188" t="s">
        <v>2</v>
      </c>
      <c r="F85" s="188"/>
      <c r="G85" s="188"/>
      <c r="H85" s="188"/>
      <c r="I85" s="188"/>
      <c r="J85" s="188"/>
      <c r="K85" s="18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86"/>
      <c r="C86" s="186"/>
      <c r="D86" s="187"/>
      <c r="E86" s="189" t="s">
        <v>3</v>
      </c>
      <c r="F86" s="188" t="s">
        <v>4</v>
      </c>
      <c r="G86" s="188"/>
      <c r="H86" s="188"/>
      <c r="I86" s="188"/>
      <c r="J86" s="188" t="s">
        <v>5</v>
      </c>
      <c r="K86" s="19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86"/>
      <c r="C87" s="186"/>
      <c r="D87" s="187"/>
      <c r="E87" s="189"/>
      <c r="F87" s="61" t="s">
        <v>7</v>
      </c>
      <c r="G87" s="61" t="s">
        <v>45</v>
      </c>
      <c r="H87" s="61" t="s">
        <v>44</v>
      </c>
      <c r="I87" s="61" t="s">
        <v>8</v>
      </c>
      <c r="J87" s="188"/>
      <c r="K87" s="19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40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40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40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40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40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40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40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40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40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57" t="s">
        <v>28</v>
      </c>
      <c r="C97" s="158"/>
      <c r="D97" s="158"/>
      <c r="E97" s="158"/>
      <c r="F97" s="158"/>
      <c r="G97" s="158"/>
      <c r="H97" s="158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67" t="s">
        <v>14</v>
      </c>
      <c r="C102" s="167" t="s">
        <v>0</v>
      </c>
      <c r="D102" s="166" t="s">
        <v>42</v>
      </c>
      <c r="E102" s="168" t="s">
        <v>2</v>
      </c>
      <c r="F102" s="168"/>
      <c r="G102" s="168"/>
      <c r="H102" s="168"/>
      <c r="I102" s="168"/>
      <c r="J102" s="168"/>
      <c r="K102" s="168"/>
    </row>
    <row r="103" spans="2:11" ht="14.25">
      <c r="B103" s="167"/>
      <c r="C103" s="167"/>
      <c r="D103" s="166"/>
      <c r="E103" s="169" t="s">
        <v>3</v>
      </c>
      <c r="F103" s="168" t="s">
        <v>4</v>
      </c>
      <c r="G103" s="168"/>
      <c r="H103" s="168"/>
      <c r="I103" s="168"/>
      <c r="J103" s="168" t="s">
        <v>5</v>
      </c>
      <c r="K103" s="170" t="s">
        <v>6</v>
      </c>
    </row>
    <row r="104" spans="2:11" ht="14.25">
      <c r="B104" s="167"/>
      <c r="C104" s="167"/>
      <c r="D104" s="166"/>
      <c r="E104" s="169"/>
      <c r="F104" s="62" t="s">
        <v>7</v>
      </c>
      <c r="G104" s="62" t="s">
        <v>44</v>
      </c>
      <c r="H104" s="62" t="s">
        <v>44</v>
      </c>
      <c r="I104" s="62" t="s">
        <v>8</v>
      </c>
      <c r="J104" s="168"/>
      <c r="K104" s="170"/>
    </row>
    <row r="105" spans="2:11" ht="15.75">
      <c r="B105" s="140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40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40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40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40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40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40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40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40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2016-09-12T13:18:50Z</cp:lastPrinted>
  <dcterms:created xsi:type="dcterms:W3CDTF">2011-10-12T18:03:49Z</dcterms:created>
  <dcterms:modified xsi:type="dcterms:W3CDTF">2017-07-03T08:42:11Z</dcterms:modified>
  <cp:category/>
  <cp:version/>
  <cp:contentType/>
  <cp:contentStatus/>
</cp:coreProperties>
</file>